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0084250/Downloads/"/>
    </mc:Choice>
  </mc:AlternateContent>
  <xr:revisionPtr revIDLastSave="0" documentId="13_ncr:1_{B66C111E-6E70-DD4A-88FC-B1F40F2114FA}" xr6:coauthVersionLast="47" xr6:coauthVersionMax="47" xr10:uidLastSave="{00000000-0000-0000-0000-000000000000}"/>
  <workbookProtection lockWindows="1"/>
  <bookViews>
    <workbookView xWindow="-44400" yWindow="7520" windowWidth="41200" windowHeight="25400" tabRatio="500" activeTab="1" xr2:uid="{00000000-000D-0000-FFFF-FFFF00000000}"/>
  </bookViews>
  <sheets>
    <sheet name="Results" sheetId="1" r:id="rId1"/>
    <sheet name="PE6" sheetId="2" r:id="rId2"/>
    <sheet name="PE7" sheetId="3" r:id="rId3"/>
  </sheets>
  <definedNames>
    <definedName name="_xlnm._FilterDatabase" localSheetId="1">'PE6'!$A$14:$H$100</definedName>
    <definedName name="_xlnm._FilterDatabase" localSheetId="2">'PE7'!$A$1:$H$100</definedName>
    <definedName name="_xlnm._FilterDatabase" localSheetId="0">Results!$A$1:$E$10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0" i="3" l="1"/>
  <c r="C100" i="3"/>
  <c r="B100" i="3"/>
  <c r="A100" i="3"/>
  <c r="D99" i="3"/>
  <c r="C99" i="3"/>
  <c r="B99" i="3"/>
  <c r="A99" i="3"/>
  <c r="D98" i="3"/>
  <c r="C98" i="3"/>
  <c r="B98" i="3"/>
  <c r="A98" i="3"/>
  <c r="D97" i="3"/>
  <c r="C97" i="3"/>
  <c r="B97" i="3"/>
  <c r="A97" i="3"/>
  <c r="D96" i="3"/>
  <c r="C96" i="3"/>
  <c r="B96" i="3"/>
  <c r="A96" i="3"/>
  <c r="D95" i="3"/>
  <c r="C95" i="3"/>
  <c r="B95" i="3"/>
  <c r="A95" i="3"/>
  <c r="D94" i="3"/>
  <c r="C94" i="3"/>
  <c r="B94" i="3"/>
  <c r="A94" i="3"/>
  <c r="D93" i="3"/>
  <c r="C93" i="3"/>
  <c r="B93" i="3"/>
  <c r="A93" i="3"/>
  <c r="D92" i="3"/>
  <c r="C92" i="3"/>
  <c r="B92" i="3"/>
  <c r="A92" i="3"/>
  <c r="D91" i="3"/>
  <c r="C91" i="3"/>
  <c r="B91" i="3"/>
  <c r="A91" i="3"/>
  <c r="D90" i="3"/>
  <c r="C90" i="3"/>
  <c r="B90" i="3"/>
  <c r="A90" i="3"/>
  <c r="D89" i="3"/>
  <c r="C89" i="3"/>
  <c r="B89" i="3"/>
  <c r="A89" i="3"/>
  <c r="D88" i="3"/>
  <c r="C88" i="3"/>
  <c r="B88" i="3"/>
  <c r="A88" i="3"/>
  <c r="D87" i="3"/>
  <c r="C87" i="3"/>
  <c r="B87" i="3"/>
  <c r="A87" i="3"/>
  <c r="D86" i="3"/>
  <c r="C86" i="3"/>
  <c r="B86" i="3"/>
  <c r="A86" i="3"/>
  <c r="D85" i="3"/>
  <c r="C85" i="3"/>
  <c r="B85" i="3"/>
  <c r="A85" i="3"/>
  <c r="D84" i="3"/>
  <c r="C84" i="3"/>
  <c r="B84" i="3"/>
  <c r="A84" i="3"/>
  <c r="D83" i="3"/>
  <c r="C83" i="3"/>
  <c r="B83" i="3"/>
  <c r="A83" i="3"/>
  <c r="D82" i="3"/>
  <c r="C82" i="3"/>
  <c r="B82" i="3"/>
  <c r="A82" i="3"/>
  <c r="D81" i="3"/>
  <c r="C81" i="3"/>
  <c r="B81" i="3"/>
  <c r="A81" i="3"/>
  <c r="D80" i="3"/>
  <c r="C80" i="3"/>
  <c r="B80" i="3"/>
  <c r="A80" i="3"/>
  <c r="D79" i="3"/>
  <c r="C79" i="3"/>
  <c r="B79" i="3"/>
  <c r="A79" i="3"/>
  <c r="D78" i="3"/>
  <c r="C78" i="3"/>
  <c r="B78" i="3"/>
  <c r="A78" i="3"/>
  <c r="D77" i="3"/>
  <c r="C77" i="3"/>
  <c r="B77" i="3"/>
  <c r="A77" i="3"/>
  <c r="D76" i="3"/>
  <c r="C76" i="3"/>
  <c r="B76" i="3"/>
  <c r="A76" i="3"/>
  <c r="D75" i="3"/>
  <c r="C75" i="3"/>
  <c r="B75" i="3"/>
  <c r="A75" i="3"/>
  <c r="D74" i="3"/>
  <c r="C74" i="3"/>
  <c r="B74" i="3"/>
  <c r="A74" i="3"/>
  <c r="D73" i="3"/>
  <c r="C73" i="3"/>
  <c r="B73" i="3"/>
  <c r="A73" i="3"/>
  <c r="D72" i="3"/>
  <c r="C72" i="3"/>
  <c r="B72" i="3"/>
  <c r="A72" i="3"/>
  <c r="D71" i="3"/>
  <c r="C71" i="3"/>
  <c r="B71" i="3"/>
  <c r="A71" i="3"/>
  <c r="D70" i="3"/>
  <c r="C70" i="3"/>
  <c r="B70" i="3"/>
  <c r="A70" i="3"/>
  <c r="D69" i="3"/>
  <c r="C69" i="3"/>
  <c r="B69" i="3"/>
  <c r="A69" i="3"/>
  <c r="D68" i="3"/>
  <c r="C68" i="3"/>
  <c r="B68" i="3"/>
  <c r="A68" i="3"/>
  <c r="D67" i="3"/>
  <c r="C67" i="3"/>
  <c r="B67" i="3"/>
  <c r="A67" i="3"/>
  <c r="D66" i="3"/>
  <c r="C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D61" i="3"/>
  <c r="C61" i="3"/>
  <c r="B61" i="3"/>
  <c r="A61" i="3"/>
  <c r="D60" i="3"/>
  <c r="C60" i="3"/>
  <c r="B60" i="3"/>
  <c r="A60" i="3"/>
  <c r="D59" i="3"/>
  <c r="C59" i="3"/>
  <c r="B59" i="3"/>
  <c r="A59" i="3"/>
  <c r="D58" i="3"/>
  <c r="C58" i="3"/>
  <c r="B58" i="3"/>
  <c r="A58" i="3"/>
  <c r="D57" i="3"/>
  <c r="C57" i="3"/>
  <c r="B57" i="3"/>
  <c r="A57" i="3"/>
  <c r="D56" i="3"/>
  <c r="C56" i="3"/>
  <c r="B56" i="3"/>
  <c r="A56" i="3"/>
  <c r="D55" i="3"/>
  <c r="C55" i="3"/>
  <c r="B55" i="3"/>
  <c r="A55" i="3"/>
  <c r="D54" i="3"/>
  <c r="C54" i="3"/>
  <c r="B54" i="3"/>
  <c r="A54" i="3"/>
  <c r="D53" i="3"/>
  <c r="C53" i="3"/>
  <c r="B53" i="3"/>
  <c r="A53" i="3"/>
  <c r="D52" i="3"/>
  <c r="C52" i="3"/>
  <c r="B52" i="3"/>
  <c r="A52" i="3"/>
  <c r="D51" i="3"/>
  <c r="C51" i="3"/>
  <c r="B51" i="3"/>
  <c r="A51" i="3"/>
  <c r="D50" i="3"/>
  <c r="C50" i="3"/>
  <c r="B50" i="3"/>
  <c r="A50" i="3"/>
  <c r="D49" i="3"/>
  <c r="C49" i="3"/>
  <c r="B49" i="3"/>
  <c r="A49" i="3"/>
  <c r="D48" i="3"/>
  <c r="C48" i="3"/>
  <c r="B48" i="3"/>
  <c r="A48" i="3"/>
  <c r="D47" i="3"/>
  <c r="C47" i="3"/>
  <c r="B47" i="3"/>
  <c r="A47" i="3"/>
  <c r="D46" i="3"/>
  <c r="C46" i="3"/>
  <c r="B46" i="3"/>
  <c r="A46" i="3"/>
  <c r="D45" i="3"/>
  <c r="C45" i="3"/>
  <c r="B45" i="3"/>
  <c r="A45" i="3"/>
  <c r="D44" i="3"/>
  <c r="C44" i="3"/>
  <c r="B44" i="3"/>
  <c r="A44" i="3"/>
  <c r="D43" i="3"/>
  <c r="C43" i="3"/>
  <c r="B43" i="3"/>
  <c r="A43" i="3"/>
  <c r="D42" i="3"/>
  <c r="C42" i="3"/>
  <c r="B42" i="3"/>
  <c r="A42" i="3"/>
  <c r="D41" i="3"/>
  <c r="C41" i="3"/>
  <c r="B41" i="3"/>
  <c r="A41" i="3"/>
  <c r="D40" i="3"/>
  <c r="C40" i="3"/>
  <c r="B40" i="3"/>
  <c r="A40" i="3"/>
  <c r="D39" i="3"/>
  <c r="C39" i="3"/>
  <c r="B39" i="3"/>
  <c r="A39" i="3"/>
  <c r="D38" i="3"/>
  <c r="C38" i="3"/>
  <c r="B38" i="3"/>
  <c r="A38" i="3"/>
  <c r="D37" i="3"/>
  <c r="C37" i="3"/>
  <c r="B37" i="3"/>
  <c r="A37" i="3"/>
  <c r="D36" i="3"/>
  <c r="C36" i="3"/>
  <c r="B36" i="3"/>
  <c r="A36" i="3"/>
  <c r="D35" i="3"/>
  <c r="C35" i="3"/>
  <c r="B35" i="3"/>
  <c r="A35" i="3"/>
  <c r="D16" i="3"/>
  <c r="C16" i="3"/>
  <c r="B16" i="3"/>
  <c r="A16" i="3"/>
  <c r="D15" i="3"/>
  <c r="C15" i="3"/>
  <c r="B15" i="3"/>
  <c r="A15" i="3"/>
  <c r="D14" i="3"/>
  <c r="C14" i="3"/>
  <c r="B14" i="3"/>
  <c r="A14" i="3"/>
  <c r="D24" i="3"/>
  <c r="C24" i="3"/>
  <c r="B24" i="3"/>
  <c r="A24" i="3"/>
  <c r="D23" i="3"/>
  <c r="C23" i="3"/>
  <c r="B23" i="3"/>
  <c r="A23" i="3"/>
  <c r="D22" i="3"/>
  <c r="C22" i="3"/>
  <c r="B22" i="3"/>
  <c r="A22" i="3"/>
  <c r="D21" i="3"/>
  <c r="C21" i="3"/>
  <c r="B21" i="3"/>
  <c r="A21" i="3"/>
  <c r="D31" i="3"/>
  <c r="C31" i="3"/>
  <c r="B31" i="3"/>
  <c r="A31" i="3"/>
  <c r="D30" i="3"/>
  <c r="C30" i="3"/>
  <c r="B30" i="3"/>
  <c r="A30" i="3"/>
  <c r="D29" i="3"/>
  <c r="C29" i="3"/>
  <c r="B29" i="3"/>
  <c r="A29" i="3"/>
  <c r="D28" i="3"/>
  <c r="C28" i="3"/>
  <c r="B28" i="3"/>
  <c r="A28" i="3"/>
  <c r="D20" i="3"/>
  <c r="C20" i="3"/>
  <c r="B20" i="3"/>
  <c r="A20" i="3"/>
  <c r="D19" i="3"/>
  <c r="C19" i="3"/>
  <c r="B19" i="3"/>
  <c r="A19" i="3"/>
  <c r="D18" i="3"/>
  <c r="C18" i="3"/>
  <c r="B18" i="3"/>
  <c r="A18" i="3"/>
  <c r="D17" i="3"/>
  <c r="C17" i="3"/>
  <c r="B17" i="3"/>
  <c r="A17" i="3"/>
  <c r="D27" i="3"/>
  <c r="C27" i="3"/>
  <c r="B27" i="3"/>
  <c r="A27" i="3"/>
  <c r="D26" i="3"/>
  <c r="C26" i="3"/>
  <c r="B26" i="3"/>
  <c r="A26" i="3"/>
  <c r="D25" i="3"/>
  <c r="C25" i="3"/>
  <c r="B25" i="3"/>
  <c r="A25" i="3"/>
  <c r="D9" i="3"/>
  <c r="C9" i="3"/>
  <c r="B9" i="3"/>
  <c r="A9" i="3"/>
  <c r="D8" i="3"/>
  <c r="C8" i="3"/>
  <c r="B8" i="3"/>
  <c r="A8" i="3"/>
  <c r="D7" i="3"/>
  <c r="C7" i="3"/>
  <c r="B7" i="3"/>
  <c r="A7" i="3"/>
  <c r="D6" i="3"/>
  <c r="C6" i="3"/>
  <c r="B6" i="3"/>
  <c r="A6" i="3"/>
  <c r="D13" i="3"/>
  <c r="C13" i="3"/>
  <c r="B13" i="3"/>
  <c r="A13" i="3"/>
  <c r="D12" i="3"/>
  <c r="C12" i="3"/>
  <c r="B12" i="3"/>
  <c r="A12" i="3"/>
  <c r="D11" i="3"/>
  <c r="C11" i="3"/>
  <c r="B11" i="3"/>
  <c r="A11" i="3"/>
  <c r="D10" i="3"/>
  <c r="C10" i="3"/>
  <c r="B10" i="3"/>
  <c r="A10" i="3"/>
  <c r="D5" i="3"/>
  <c r="C5" i="3"/>
  <c r="B5" i="3"/>
  <c r="A5" i="3"/>
  <c r="D4" i="3"/>
  <c r="C4" i="3"/>
  <c r="B4" i="3"/>
  <c r="A4" i="3"/>
  <c r="D3" i="3"/>
  <c r="C3" i="3"/>
  <c r="B3" i="3"/>
  <c r="A3" i="3"/>
  <c r="D2" i="3"/>
  <c r="C2" i="3"/>
  <c r="B2" i="3"/>
  <c r="A2" i="3"/>
  <c r="D34" i="3"/>
  <c r="C34" i="3"/>
  <c r="B34" i="3"/>
  <c r="A34" i="3"/>
  <c r="D33" i="3"/>
  <c r="C33" i="3"/>
  <c r="B33" i="3"/>
  <c r="A33" i="3"/>
  <c r="D32" i="3"/>
  <c r="C32" i="3"/>
  <c r="B32" i="3"/>
  <c r="A32" i="3"/>
  <c r="G100" i="2"/>
  <c r="G100" i="3" s="1"/>
  <c r="H100" i="3" s="1"/>
  <c r="G99" i="2"/>
  <c r="G99" i="3" s="1"/>
  <c r="H99" i="3" s="1"/>
  <c r="G98" i="2"/>
  <c r="G98" i="3" s="1"/>
  <c r="H98" i="3" s="1"/>
  <c r="G97" i="2"/>
  <c r="H97" i="2" s="1"/>
  <c r="G96" i="2"/>
  <c r="G96" i="3" s="1"/>
  <c r="H96" i="3" s="1"/>
  <c r="G95" i="2"/>
  <c r="H95" i="2" s="1"/>
  <c r="G94" i="2"/>
  <c r="G94" i="3" s="1"/>
  <c r="H94" i="3" s="1"/>
  <c r="G93" i="2"/>
  <c r="G93" i="3" s="1"/>
  <c r="H93" i="3" s="1"/>
  <c r="G92" i="2"/>
  <c r="G92" i="3" s="1"/>
  <c r="H92" i="3" s="1"/>
  <c r="G91" i="2"/>
  <c r="H91" i="2" s="1"/>
  <c r="G90" i="2"/>
  <c r="G90" i="3" s="1"/>
  <c r="H90" i="3" s="1"/>
  <c r="G89" i="2"/>
  <c r="H89" i="2" s="1"/>
  <c r="G88" i="2"/>
  <c r="G88" i="3" s="1"/>
  <c r="H88" i="3" s="1"/>
  <c r="G87" i="2"/>
  <c r="G87" i="3" s="1"/>
  <c r="H87" i="3" s="1"/>
  <c r="G86" i="2"/>
  <c r="G86" i="3" s="1"/>
  <c r="H86" i="3" s="1"/>
  <c r="G85" i="2"/>
  <c r="H85" i="2" s="1"/>
  <c r="G84" i="2"/>
  <c r="G84" i="3" s="1"/>
  <c r="H84" i="3" s="1"/>
  <c r="G83" i="2"/>
  <c r="H83" i="2" s="1"/>
  <c r="G82" i="2"/>
  <c r="G82" i="3" s="1"/>
  <c r="H82" i="3" s="1"/>
  <c r="G81" i="2"/>
  <c r="G81" i="3" s="1"/>
  <c r="H81" i="3" s="1"/>
  <c r="G80" i="2"/>
  <c r="G80" i="3" s="1"/>
  <c r="H80" i="3" s="1"/>
  <c r="G79" i="2"/>
  <c r="H79" i="2" s="1"/>
  <c r="G78" i="2"/>
  <c r="G78" i="3" s="1"/>
  <c r="H78" i="3" s="1"/>
  <c r="G77" i="2"/>
  <c r="H77" i="2" s="1"/>
  <c r="G76" i="2"/>
  <c r="G76" i="3" s="1"/>
  <c r="H76" i="3" s="1"/>
  <c r="G75" i="2"/>
  <c r="G75" i="3" s="1"/>
  <c r="H75" i="3" s="1"/>
  <c r="G74" i="2"/>
  <c r="G74" i="3" s="1"/>
  <c r="H74" i="3" s="1"/>
  <c r="G73" i="2"/>
  <c r="H73" i="2" s="1"/>
  <c r="G72" i="2"/>
  <c r="G72" i="3" s="1"/>
  <c r="H72" i="3" s="1"/>
  <c r="G71" i="2"/>
  <c r="H71" i="2" s="1"/>
  <c r="G70" i="2"/>
  <c r="G70" i="3" s="1"/>
  <c r="H70" i="3" s="1"/>
  <c r="G69" i="2"/>
  <c r="G69" i="3" s="1"/>
  <c r="H69" i="3" s="1"/>
  <c r="G68" i="2"/>
  <c r="G68" i="3" s="1"/>
  <c r="H68" i="3" s="1"/>
  <c r="G67" i="2"/>
  <c r="H67" i="2" s="1"/>
  <c r="G66" i="2"/>
  <c r="G66" i="3" s="1"/>
  <c r="H66" i="3" s="1"/>
  <c r="G65" i="2"/>
  <c r="H65" i="2" s="1"/>
  <c r="G64" i="2"/>
  <c r="G64" i="3" s="1"/>
  <c r="H64" i="3" s="1"/>
  <c r="G63" i="2"/>
  <c r="G63" i="3" s="1"/>
  <c r="H63" i="3" s="1"/>
  <c r="G62" i="2"/>
  <c r="G62" i="3" s="1"/>
  <c r="H62" i="3" s="1"/>
  <c r="G61" i="2"/>
  <c r="H61" i="2" s="1"/>
  <c r="G60" i="2"/>
  <c r="G60" i="3" s="1"/>
  <c r="H60" i="3" s="1"/>
  <c r="G59" i="2"/>
  <c r="H59" i="2" s="1"/>
  <c r="G58" i="2"/>
  <c r="G58" i="3" s="1"/>
  <c r="H58" i="3" s="1"/>
  <c r="G57" i="2"/>
  <c r="G57" i="3" s="1"/>
  <c r="H57" i="3" s="1"/>
  <c r="G56" i="2"/>
  <c r="G56" i="3" s="1"/>
  <c r="H56" i="3" s="1"/>
  <c r="G55" i="2"/>
  <c r="H55" i="2" s="1"/>
  <c r="G54" i="2"/>
  <c r="G54" i="3" s="1"/>
  <c r="H54" i="3" s="1"/>
  <c r="G53" i="2"/>
  <c r="H53" i="2" s="1"/>
  <c r="G52" i="2"/>
  <c r="G52" i="3" s="1"/>
  <c r="H52" i="3" s="1"/>
  <c r="G51" i="2"/>
  <c r="G51" i="3" s="1"/>
  <c r="H51" i="3" s="1"/>
  <c r="G50" i="2"/>
  <c r="G50" i="3" s="1"/>
  <c r="H50" i="3" s="1"/>
  <c r="G49" i="2"/>
  <c r="H49" i="2" s="1"/>
  <c r="G48" i="2"/>
  <c r="G48" i="3" s="1"/>
  <c r="H48" i="3" s="1"/>
  <c r="G47" i="2"/>
  <c r="H47" i="2" s="1"/>
  <c r="G46" i="2"/>
  <c r="G46" i="3" s="1"/>
  <c r="H46" i="3" s="1"/>
  <c r="G45" i="2"/>
  <c r="G45" i="3" s="1"/>
  <c r="H45" i="3" s="1"/>
  <c r="G44" i="2"/>
  <c r="G44" i="3" s="1"/>
  <c r="H44" i="3" s="1"/>
  <c r="G43" i="2"/>
  <c r="H43" i="2" s="1"/>
  <c r="G42" i="2"/>
  <c r="G42" i="3" s="1"/>
  <c r="H42" i="3" s="1"/>
  <c r="G41" i="2"/>
  <c r="H41" i="2" s="1"/>
  <c r="G40" i="2"/>
  <c r="G40" i="3" s="1"/>
  <c r="H40" i="3" s="1"/>
  <c r="G39" i="2"/>
  <c r="G39" i="3" s="1"/>
  <c r="H39" i="3" s="1"/>
  <c r="G38" i="2"/>
  <c r="G38" i="3" s="1"/>
  <c r="H38" i="3" s="1"/>
  <c r="G37" i="2"/>
  <c r="H37" i="2" s="1"/>
  <c r="G36" i="2"/>
  <c r="G36" i="3" s="1"/>
  <c r="H36" i="3" s="1"/>
  <c r="G35" i="2"/>
  <c r="H35" i="2" s="1"/>
  <c r="G19" i="2"/>
  <c r="G18" i="2"/>
  <c r="G17" i="2"/>
  <c r="G31" i="2"/>
  <c r="H31" i="2" s="1"/>
  <c r="G30" i="2"/>
  <c r="G23" i="3" s="1"/>
  <c r="H23" i="3" s="1"/>
  <c r="G29" i="2"/>
  <c r="H29" i="2" s="1"/>
  <c r="G28" i="2"/>
  <c r="G21" i="3" s="1"/>
  <c r="H21" i="3" s="1"/>
  <c r="G23" i="2"/>
  <c r="G31" i="3" s="1"/>
  <c r="H31" i="3" s="1"/>
  <c r="G22" i="2"/>
  <c r="G30" i="3" s="1"/>
  <c r="H30" i="3" s="1"/>
  <c r="G21" i="2"/>
  <c r="H21" i="2" s="1"/>
  <c r="G20" i="2"/>
  <c r="G28" i="3" s="1"/>
  <c r="H28" i="3" s="1"/>
  <c r="G27" i="2"/>
  <c r="H27" i="2" s="1"/>
  <c r="G26" i="2"/>
  <c r="G25" i="2"/>
  <c r="G18" i="3" s="1"/>
  <c r="H18" i="3" s="1"/>
  <c r="G24" i="2"/>
  <c r="G17" i="3" s="1"/>
  <c r="H17" i="3" s="1"/>
  <c r="G34" i="2"/>
  <c r="H34" i="2" s="1"/>
  <c r="G33" i="2"/>
  <c r="G26" i="3" s="1"/>
  <c r="H26" i="3" s="1"/>
  <c r="G32" i="2"/>
  <c r="H32" i="2" s="1"/>
  <c r="G5" i="2"/>
  <c r="G9" i="3" s="1"/>
  <c r="H9" i="3" s="1"/>
  <c r="G4" i="2"/>
  <c r="G8" i="3" s="1"/>
  <c r="H8" i="3" s="1"/>
  <c r="G3" i="2"/>
  <c r="G7" i="3" s="1"/>
  <c r="H7" i="3" s="1"/>
  <c r="G2" i="2"/>
  <c r="H2" i="2" s="1"/>
  <c r="G13" i="2"/>
  <c r="G13" i="3" s="1"/>
  <c r="H13" i="3" s="1"/>
  <c r="G12" i="2"/>
  <c r="H12" i="2" s="1"/>
  <c r="G11" i="2"/>
  <c r="G11" i="3" s="1"/>
  <c r="H11" i="3" s="1"/>
  <c r="G10" i="2"/>
  <c r="G10" i="3" s="1"/>
  <c r="H10" i="3" s="1"/>
  <c r="G9" i="2"/>
  <c r="G5" i="3" s="1"/>
  <c r="H5" i="3" s="1"/>
  <c r="G8" i="2"/>
  <c r="H8" i="2" s="1"/>
  <c r="G7" i="2"/>
  <c r="G3" i="3" s="1"/>
  <c r="H3" i="3" s="1"/>
  <c r="G6" i="2"/>
  <c r="H6" i="2" s="1"/>
  <c r="G16" i="2"/>
  <c r="G34" i="3" s="1"/>
  <c r="H34" i="3" s="1"/>
  <c r="G15" i="2"/>
  <c r="G33" i="3" s="1"/>
  <c r="H33" i="3" s="1"/>
  <c r="G14" i="2"/>
  <c r="G32" i="3" s="1"/>
  <c r="H32" i="3" s="1"/>
  <c r="L32" i="3" l="1"/>
  <c r="G14" i="3"/>
  <c r="H14" i="3" s="1"/>
  <c r="L16" i="3" s="1"/>
  <c r="G15" i="3"/>
  <c r="H15" i="3" s="1"/>
  <c r="L15" i="3" s="1"/>
  <c r="L33" i="3"/>
  <c r="G19" i="3"/>
  <c r="H19" i="3" s="1"/>
  <c r="G16" i="3"/>
  <c r="H16" i="3" s="1"/>
  <c r="L9" i="3"/>
  <c r="L34" i="3"/>
  <c r="L7" i="3"/>
  <c r="L14" i="3"/>
  <c r="C5" i="1"/>
  <c r="C10" i="1"/>
  <c r="H14" i="2"/>
  <c r="H9" i="2"/>
  <c r="H3" i="2"/>
  <c r="L5" i="2" s="1"/>
  <c r="H24" i="2"/>
  <c r="H22" i="2"/>
  <c r="H17" i="2"/>
  <c r="H38" i="2"/>
  <c r="H44" i="2"/>
  <c r="H50" i="2"/>
  <c r="H56" i="2"/>
  <c r="H62" i="2"/>
  <c r="H68" i="2"/>
  <c r="H74" i="2"/>
  <c r="H80" i="2"/>
  <c r="H86" i="2"/>
  <c r="H92" i="2"/>
  <c r="H98" i="2"/>
  <c r="H15" i="2"/>
  <c r="H10" i="2"/>
  <c r="H4" i="2"/>
  <c r="H25" i="2"/>
  <c r="H23" i="2"/>
  <c r="H18" i="2"/>
  <c r="H39" i="2"/>
  <c r="H45" i="2"/>
  <c r="H51" i="2"/>
  <c r="H57" i="2"/>
  <c r="H63" i="2"/>
  <c r="H69" i="2"/>
  <c r="H75" i="2"/>
  <c r="H81" i="2"/>
  <c r="H87" i="2"/>
  <c r="H93" i="2"/>
  <c r="H99" i="2"/>
  <c r="G2" i="3"/>
  <c r="H2" i="3" s="1"/>
  <c r="G4" i="3"/>
  <c r="H4" i="3" s="1"/>
  <c r="G12" i="3"/>
  <c r="H12" i="3" s="1"/>
  <c r="L13" i="3" s="1"/>
  <c r="G6" i="3"/>
  <c r="H6" i="3" s="1"/>
  <c r="L6" i="3" s="1"/>
  <c r="G25" i="3"/>
  <c r="H25" i="3" s="1"/>
  <c r="G27" i="3"/>
  <c r="H27" i="3" s="1"/>
  <c r="G20" i="3"/>
  <c r="H20" i="3" s="1"/>
  <c r="L18" i="3" s="1"/>
  <c r="G29" i="3"/>
  <c r="H29" i="3" s="1"/>
  <c r="L30" i="3" s="1"/>
  <c r="G22" i="3"/>
  <c r="H22" i="3" s="1"/>
  <c r="G24" i="3"/>
  <c r="H24" i="3" s="1"/>
  <c r="G35" i="3"/>
  <c r="H35" i="3" s="1"/>
  <c r="G37" i="3"/>
  <c r="H37" i="3" s="1"/>
  <c r="G41" i="3"/>
  <c r="H41" i="3" s="1"/>
  <c r="G43" i="3"/>
  <c r="H43" i="3" s="1"/>
  <c r="G47" i="3"/>
  <c r="H47" i="3" s="1"/>
  <c r="G49" i="3"/>
  <c r="H49" i="3" s="1"/>
  <c r="G53" i="3"/>
  <c r="H53" i="3" s="1"/>
  <c r="G55" i="3"/>
  <c r="H55" i="3" s="1"/>
  <c r="G59" i="3"/>
  <c r="H59" i="3" s="1"/>
  <c r="G61" i="3"/>
  <c r="H61" i="3" s="1"/>
  <c r="G65" i="3"/>
  <c r="H65" i="3" s="1"/>
  <c r="G67" i="3"/>
  <c r="H67" i="3" s="1"/>
  <c r="G71" i="3"/>
  <c r="H71" i="3" s="1"/>
  <c r="G73" i="3"/>
  <c r="H73" i="3" s="1"/>
  <c r="G77" i="3"/>
  <c r="H77" i="3" s="1"/>
  <c r="G79" i="3"/>
  <c r="H79" i="3" s="1"/>
  <c r="G83" i="3"/>
  <c r="H83" i="3" s="1"/>
  <c r="G85" i="3"/>
  <c r="H85" i="3" s="1"/>
  <c r="G89" i="3"/>
  <c r="H89" i="3" s="1"/>
  <c r="G91" i="3"/>
  <c r="H91" i="3" s="1"/>
  <c r="G95" i="3"/>
  <c r="H95" i="3" s="1"/>
  <c r="G97" i="3"/>
  <c r="H97" i="3" s="1"/>
  <c r="H16" i="2"/>
  <c r="H11" i="2"/>
  <c r="H5" i="2"/>
  <c r="H26" i="2"/>
  <c r="H28" i="2"/>
  <c r="H19" i="2"/>
  <c r="H40" i="2"/>
  <c r="H46" i="2"/>
  <c r="H52" i="2"/>
  <c r="H58" i="2"/>
  <c r="H64" i="2"/>
  <c r="H70" i="2"/>
  <c r="H76" i="2"/>
  <c r="H82" i="2"/>
  <c r="H88" i="2"/>
  <c r="H94" i="2"/>
  <c r="H100" i="2"/>
  <c r="H7" i="2"/>
  <c r="L9" i="2" s="1"/>
  <c r="H13" i="2"/>
  <c r="H33" i="2"/>
  <c r="B9" i="1" s="1"/>
  <c r="H20" i="2"/>
  <c r="H30" i="2"/>
  <c r="H36" i="2"/>
  <c r="H42" i="2"/>
  <c r="H48" i="2"/>
  <c r="H54" i="2"/>
  <c r="H60" i="2"/>
  <c r="H66" i="2"/>
  <c r="H72" i="2"/>
  <c r="H78" i="2"/>
  <c r="H84" i="2"/>
  <c r="H90" i="2"/>
  <c r="H96" i="2"/>
  <c r="L16" i="2" l="1"/>
  <c r="L15" i="2"/>
  <c r="L14" i="2"/>
  <c r="L6" i="2"/>
  <c r="L8" i="2"/>
  <c r="L34" i="2"/>
  <c r="L7" i="2"/>
  <c r="L21" i="3"/>
  <c r="L10" i="2"/>
  <c r="L13" i="2"/>
  <c r="L12" i="2"/>
  <c r="L11" i="2"/>
  <c r="L10" i="3"/>
  <c r="L32" i="2"/>
  <c r="L19" i="2"/>
  <c r="L18" i="2"/>
  <c r="L17" i="2"/>
  <c r="L31" i="2"/>
  <c r="L30" i="2"/>
  <c r="L29" i="2"/>
  <c r="L28" i="2"/>
  <c r="L4" i="3"/>
  <c r="L26" i="2"/>
  <c r="L25" i="2"/>
  <c r="L24" i="2"/>
  <c r="L27" i="2"/>
  <c r="L23" i="2"/>
  <c r="L22" i="2"/>
  <c r="L21" i="2"/>
  <c r="L20" i="2"/>
  <c r="L4" i="2"/>
  <c r="L3" i="2"/>
  <c r="L2" i="2"/>
  <c r="L33" i="2"/>
  <c r="L19" i="3"/>
  <c r="L17" i="3"/>
  <c r="L27" i="3"/>
  <c r="L20" i="3"/>
  <c r="L2" i="3"/>
  <c r="L29" i="3"/>
  <c r="L5" i="3"/>
  <c r="L3" i="3"/>
  <c r="L23" i="3"/>
  <c r="L26" i="3"/>
  <c r="L11" i="3"/>
  <c r="L22" i="3"/>
  <c r="L12" i="3"/>
  <c r="L31" i="3"/>
  <c r="L25" i="3"/>
  <c r="L8" i="3"/>
  <c r="L28" i="3"/>
  <c r="L24" i="3"/>
  <c r="C4" i="1"/>
  <c r="C8" i="1"/>
  <c r="C6" i="1"/>
  <c r="C2" i="1"/>
  <c r="B2" i="1"/>
  <c r="B6" i="1"/>
  <c r="B10" i="1"/>
  <c r="D10" i="1" s="1"/>
  <c r="C7" i="1"/>
  <c r="B3" i="1"/>
  <c r="B8" i="1"/>
  <c r="B7" i="1"/>
  <c r="C3" i="1"/>
  <c r="B4" i="1"/>
  <c r="C9" i="1"/>
  <c r="D9" i="1" s="1"/>
  <c r="B5" i="1"/>
  <c r="D5" i="1" s="1"/>
  <c r="D2" i="1" l="1"/>
  <c r="D4" i="1"/>
  <c r="F4" i="1" s="1"/>
  <c r="F10" i="1"/>
  <c r="D6" i="1"/>
  <c r="F6" i="1" s="1"/>
  <c r="F5" i="1"/>
  <c r="D8" i="1"/>
  <c r="F8" i="1" s="1"/>
  <c r="F9" i="1"/>
  <c r="D7" i="1"/>
  <c r="F7" i="1" s="1"/>
  <c r="D3" i="1"/>
  <c r="F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" authorId="0" shapeId="0" xr:uid="{00000000-0006-0000-0100-000001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DNF - first run + 10 seconds
No called run - first run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" authorId="0" shapeId="0" xr:uid="{00000000-0006-0000-0200-000001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DNF - first run + 10 seconds
No called run - first run</t>
        </r>
      </text>
    </comment>
  </commentList>
</comments>
</file>

<file path=xl/sharedStrings.xml><?xml version="1.0" encoding="utf-8"?>
<sst xmlns="http://schemas.openxmlformats.org/spreadsheetml/2006/main" count="299" uniqueCount="117">
  <si>
    <t>Team</t>
  </si>
  <si>
    <t>PE6 Average</t>
  </si>
  <si>
    <t>PE7 Average</t>
  </si>
  <si>
    <t>Combined</t>
  </si>
  <si>
    <t>Place</t>
  </si>
  <si>
    <t>From First</t>
  </si>
  <si>
    <t>Joel is Handsome</t>
  </si>
  <si>
    <t>five watt world</t>
  </si>
  <si>
    <t>idiocracy</t>
  </si>
  <si>
    <t>Wright Stuff</t>
  </si>
  <si>
    <t>Peak Motorsports 2</t>
  </si>
  <si>
    <t>Speed Society</t>
  </si>
  <si>
    <t>Peak Motorsports A</t>
  </si>
  <si>
    <t>Marsh Racing</t>
  </si>
  <si>
    <t>BADR</t>
  </si>
  <si>
    <t>Team Name</t>
  </si>
  <si>
    <t>Member Name</t>
  </si>
  <si>
    <t>Car Number</t>
  </si>
  <si>
    <t>Class</t>
  </si>
  <si>
    <t>Team Run Number</t>
  </si>
  <si>
    <t>Team Run Time</t>
  </si>
  <si>
    <t>Pax Value</t>
  </si>
  <si>
    <t>Adjusted Time</t>
  </si>
  <si>
    <t>Adjustment?</t>
  </si>
  <si>
    <t>Pax Values</t>
  </si>
  <si>
    <t>Bill Hughes</t>
  </si>
  <si>
    <t>CAM-T</t>
  </si>
  <si>
    <t>EST</t>
  </si>
  <si>
    <t> </t>
  </si>
  <si>
    <t>Travis Clark</t>
  </si>
  <si>
    <t>CAM-S</t>
  </si>
  <si>
    <t>no call</t>
  </si>
  <si>
    <t>GST</t>
  </si>
  <si>
    <t>Howell</t>
  </si>
  <si>
    <t>SSP</t>
  </si>
  <si>
    <t>Nathan Roberts</t>
  </si>
  <si>
    <t>DST</t>
  </si>
  <si>
    <t>BST</t>
  </si>
  <si>
    <t>Brandon Hipp</t>
  </si>
  <si>
    <t>BP</t>
  </si>
  <si>
    <t>Nick Isaac</t>
  </si>
  <si>
    <t>BS</t>
  </si>
  <si>
    <t>CP</t>
  </si>
  <si>
    <t>Austin Hampton</t>
  </si>
  <si>
    <t>XA</t>
  </si>
  <si>
    <t>Idiocracy</t>
  </si>
  <si>
    <t>Austin Day</t>
  </si>
  <si>
    <t>DS</t>
  </si>
  <si>
    <t>HS</t>
  </si>
  <si>
    <t>Jacob Favaron</t>
  </si>
  <si>
    <t>HCS</t>
  </si>
  <si>
    <t>Adam Delong</t>
  </si>
  <si>
    <t>Joel Spitsnaugle</t>
  </si>
  <si>
    <t>SST</t>
  </si>
  <si>
    <t>XP</t>
  </si>
  <si>
    <t>Cody Mills</t>
  </si>
  <si>
    <t>CST</t>
  </si>
  <si>
    <t>Mark Minge</t>
  </si>
  <si>
    <t>AS</t>
  </si>
  <si>
    <t>AST</t>
  </si>
  <si>
    <t>Tavis Spencer</t>
  </si>
  <si>
    <t>Dan Steele</t>
  </si>
  <si>
    <t>Matthew Spencer</t>
  </si>
  <si>
    <t>ESP</t>
  </si>
  <si>
    <t>Delaney Fields</t>
  </si>
  <si>
    <t>FSP</t>
  </si>
  <si>
    <t>Dave Spencer</t>
  </si>
  <si>
    <t>Lance Notarmuzi Sr</t>
  </si>
  <si>
    <t>CS</t>
  </si>
  <si>
    <t>SS</t>
  </si>
  <si>
    <t>Nikolas Feasel</t>
  </si>
  <si>
    <t>Levi Slone</t>
  </si>
  <si>
    <t>Adrian Gomez</t>
  </si>
  <si>
    <t>DSP</t>
  </si>
  <si>
    <t>Skyler Slone</t>
  </si>
  <si>
    <t>SMF</t>
  </si>
  <si>
    <t>Lance Notarmuzi Jr</t>
  </si>
  <si>
    <t>XB</t>
  </si>
  <si>
    <t>FS</t>
  </si>
  <si>
    <t>Dane Cope</t>
  </si>
  <si>
    <t>GS</t>
  </si>
  <si>
    <t>Gino Notarmuzi</t>
  </si>
  <si>
    <t>SSC</t>
  </si>
  <si>
    <t>Eli Bowman</t>
  </si>
  <si>
    <t>Nick Bernow</t>
  </si>
  <si>
    <t>ES</t>
  </si>
  <si>
    <t>Warner Carter</t>
  </si>
  <si>
    <t>CAM-C</t>
  </si>
  <si>
    <t>Mason Clark</t>
  </si>
  <si>
    <t>Scott Sonnek</t>
  </si>
  <si>
    <t>ASP</t>
  </si>
  <si>
    <t>Kerry Penner</t>
  </si>
  <si>
    <t>BSP</t>
  </si>
  <si>
    <t>Carl Rossler</t>
  </si>
  <si>
    <t>CSP</t>
  </si>
  <si>
    <t>XU</t>
  </si>
  <si>
    <t>EVX</t>
  </si>
  <si>
    <t>DP</t>
  </si>
  <si>
    <t>EP</t>
  </si>
  <si>
    <t>FP</t>
  </si>
  <si>
    <t>HCR</t>
  </si>
  <si>
    <t>SM</t>
  </si>
  <si>
    <t>SSM</t>
  </si>
  <si>
    <t>CSM</t>
  </si>
  <si>
    <t>CSX</t>
  </si>
  <si>
    <t>AM</t>
  </si>
  <si>
    <t>BM</t>
  </si>
  <si>
    <t>CM</t>
  </si>
  <si>
    <t>DM</t>
  </si>
  <si>
    <t>EM</t>
  </si>
  <si>
    <t>FM</t>
  </si>
  <si>
    <t>FSAE</t>
  </si>
  <si>
    <t>KM</t>
  </si>
  <si>
    <t>dnf</t>
  </si>
  <si>
    <t>no call + dnf</t>
  </si>
  <si>
    <t>TEAM AVERAGE</t>
  </si>
  <si>
    <t>AVERAGE TEAM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</si>
</sst>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0CECE"/>
        <bgColor rgb="FFCCCCFF"/>
      </patternFill>
    </fill>
    <fill>
      <patternFill patternType="solid">
        <fgColor rgb="FFF8CBAD"/>
        <bgColor rgb="FFD0CEC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left" wrapText="1"/>
    </xf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241300</xdr:colOff>
      <xdr:row>63</xdr:row>
      <xdr:rowOff>38100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9F8BC0-A187-A349-1268-58DBEFCFFED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241300</xdr:colOff>
      <xdr:row>63</xdr:row>
      <xdr:rowOff>25400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655F3F6-1490-808B-8B90-93974AB91CB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windowProtection="1" zoomScaleNormal="100" workbookViewId="0">
      <pane ySplit="1" topLeftCell="A2" activePane="bottomLeft" state="frozen"/>
      <selection pane="bottomLeft" activeCell="C14" sqref="C14"/>
    </sheetView>
  </sheetViews>
  <sheetFormatPr baseColWidth="10" defaultColWidth="8.83203125" defaultRowHeight="15" x14ac:dyDescent="0.2"/>
  <cols>
    <col min="1" max="1" width="26" style="1"/>
    <col min="2" max="3" width="16.5"/>
    <col min="4" max="4" width="14.6640625"/>
    <col min="5" max="5" width="10.33203125" style="1"/>
    <col min="6" max="6" width="10"/>
    <col min="7" max="1025" width="8.6640625"/>
  </cols>
  <sheetData>
    <row r="1" spans="1:6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t="s">
        <v>5</v>
      </c>
    </row>
    <row r="2" spans="1:6" x14ac:dyDescent="0.2">
      <c r="A2" s="1" t="s">
        <v>6</v>
      </c>
      <c r="B2" s="13">
        <f>AVERAGEIF('PE6'!A:A,A2,'PE6'!H:H)</f>
        <v>32.271312999999999</v>
      </c>
      <c r="C2" s="3">
        <f>AVERAGEIF('PE7'!A:A,A2,'PE7'!H:H)</f>
        <v>29.112106749999999</v>
      </c>
      <c r="D2" s="3">
        <f t="shared" ref="D2:D10" si="0">B2+C2</f>
        <v>61.383419750000002</v>
      </c>
      <c r="E2" s="1">
        <v>1</v>
      </c>
      <c r="F2">
        <v>0</v>
      </c>
    </row>
    <row r="3" spans="1:6" x14ac:dyDescent="0.2">
      <c r="A3" s="1" t="s">
        <v>7</v>
      </c>
      <c r="B3" s="3">
        <f>AVERAGEIF('PE6'!A:A,A3,'PE6'!H:H)</f>
        <v>32.528745999999998</v>
      </c>
      <c r="C3" s="13">
        <f>AVERAGEIF('PE7'!A:A,A3,'PE7'!H:H)</f>
        <v>29.03163275</v>
      </c>
      <c r="D3" s="3">
        <f t="shared" si="0"/>
        <v>61.560378749999998</v>
      </c>
      <c r="E3" s="1">
        <v>2</v>
      </c>
      <c r="F3" s="4">
        <f t="shared" ref="F3:F10" si="1">D3-$D$2</f>
        <v>0.17695899999999654</v>
      </c>
    </row>
    <row r="4" spans="1:6" x14ac:dyDescent="0.2">
      <c r="A4" s="1" t="s">
        <v>8</v>
      </c>
      <c r="B4" s="3">
        <f>AVERAGEIF('PE6'!A:A,A4,'PE6'!H:H)</f>
        <v>35.255320250000004</v>
      </c>
      <c r="C4" s="3">
        <f>AVERAGEIF('PE7'!A:A,A4,'PE7'!H:H)</f>
        <v>30.341039250000001</v>
      </c>
      <c r="D4" s="3">
        <f t="shared" si="0"/>
        <v>65.596359500000005</v>
      </c>
      <c r="E4" s="1">
        <v>3</v>
      </c>
      <c r="F4" s="4">
        <f t="shared" si="1"/>
        <v>4.2129397500000039</v>
      </c>
    </row>
    <row r="5" spans="1:6" x14ac:dyDescent="0.2">
      <c r="A5" s="1" t="s">
        <v>9</v>
      </c>
      <c r="B5" s="3">
        <f>AVERAGEIF('PE6'!A:A,A5,'PE6'!H:H)</f>
        <v>36.266980666666662</v>
      </c>
      <c r="C5" s="3">
        <f>AVERAGEIF('PE7'!A:A,A5,'PE7'!H:H)</f>
        <v>36.89950266666667</v>
      </c>
      <c r="D5" s="3">
        <f t="shared" si="0"/>
        <v>73.166483333333332</v>
      </c>
      <c r="E5" s="1">
        <v>4</v>
      </c>
      <c r="F5" s="4">
        <f t="shared" si="1"/>
        <v>11.78306358333333</v>
      </c>
    </row>
    <row r="6" spans="1:6" x14ac:dyDescent="0.2">
      <c r="A6" s="1" t="s">
        <v>10</v>
      </c>
      <c r="B6" s="3">
        <f>AVERAGEIF('PE6'!A:A,A6,'PE6'!H:H)</f>
        <v>37.186016749999993</v>
      </c>
      <c r="C6" s="3">
        <f>AVERAGEIF('PE7'!A:A,A6,'PE7'!H:H)</f>
        <v>37.519357499999998</v>
      </c>
      <c r="D6" s="3">
        <f t="shared" si="0"/>
        <v>74.705374249999991</v>
      </c>
      <c r="E6" s="1">
        <v>5</v>
      </c>
      <c r="F6" s="4">
        <f t="shared" si="1"/>
        <v>13.32195449999999</v>
      </c>
    </row>
    <row r="7" spans="1:6" x14ac:dyDescent="0.2">
      <c r="A7" s="1" t="s">
        <v>11</v>
      </c>
      <c r="B7" s="3">
        <f>AVERAGEIF('PE6'!A:A,A7,'PE6'!H:H)</f>
        <v>38.1152485</v>
      </c>
      <c r="C7" s="3">
        <f>AVERAGEIF('PE7'!A:A,A7,'PE7'!H:H)</f>
        <v>35.149602250000001</v>
      </c>
      <c r="D7" s="3">
        <f t="shared" si="0"/>
        <v>73.264850749999994</v>
      </c>
      <c r="E7" s="1">
        <v>6</v>
      </c>
      <c r="F7" s="4">
        <f t="shared" si="1"/>
        <v>11.881430999999992</v>
      </c>
    </row>
    <row r="8" spans="1:6" x14ac:dyDescent="0.2">
      <c r="A8" s="1" t="s">
        <v>12</v>
      </c>
      <c r="B8" s="3">
        <f>AVERAGEIF('PE6'!A:A,A8,'PE6'!H:H)</f>
        <v>36.533340500000001</v>
      </c>
      <c r="C8" s="3">
        <f>AVERAGEIF('PE7'!A:A,A8,'PE7'!H:H)</f>
        <v>33.468299999999999</v>
      </c>
      <c r="D8" s="3">
        <f t="shared" si="0"/>
        <v>70.001640500000008</v>
      </c>
      <c r="E8" s="1">
        <v>7</v>
      </c>
      <c r="F8" s="4">
        <f t="shared" si="1"/>
        <v>8.6182207500000061</v>
      </c>
    </row>
    <row r="9" spans="1:6" ht="15" customHeight="1" x14ac:dyDescent="0.2">
      <c r="A9" s="1" t="s">
        <v>13</v>
      </c>
      <c r="B9" s="3">
        <f>AVERAGEIF('PE6'!A:A,A9,'PE6'!H:H)</f>
        <v>41.311543</v>
      </c>
      <c r="C9" s="3">
        <f>AVERAGEIF('PE7'!A:A,A9,'PE7'!H:H)</f>
        <v>30.668875999999997</v>
      </c>
      <c r="D9" s="3">
        <f t="shared" si="0"/>
        <v>71.980418999999998</v>
      </c>
      <c r="E9" s="1">
        <v>8</v>
      </c>
      <c r="F9" s="4">
        <f t="shared" si="1"/>
        <v>10.596999249999996</v>
      </c>
    </row>
    <row r="10" spans="1:6" ht="15" customHeight="1" x14ac:dyDescent="0.2">
      <c r="A10" s="1" t="s">
        <v>14</v>
      </c>
      <c r="B10" s="3">
        <f>AVERAGEIF('PE6'!A:A,A10,'PE6'!H:H)</f>
        <v>33.992444999999996</v>
      </c>
      <c r="C10" s="3">
        <f>AVERAGEIF('PE7'!A:A,A10,'PE7'!H:H)</f>
        <v>46.940148333333333</v>
      </c>
      <c r="D10" s="3">
        <f t="shared" si="0"/>
        <v>80.93259333333333</v>
      </c>
      <c r="E10" s="1">
        <v>9</v>
      </c>
      <c r="F10" s="4">
        <f t="shared" si="1"/>
        <v>19.549173583333328</v>
      </c>
    </row>
  </sheetData>
  <autoFilter ref="A1:E10" xr:uid="{00000000-0009-0000-0000-000000000000}"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0"/>
  <sheetViews>
    <sheetView windowProtection="1" tabSelected="1" zoomScaleNormal="100" workbookViewId="0">
      <pane ySplit="1" topLeftCell="A2" activePane="bottomLeft" state="frozen"/>
      <selection pane="bottomLeft" activeCell="H33" sqref="H33"/>
    </sheetView>
  </sheetViews>
  <sheetFormatPr baseColWidth="10" defaultColWidth="8.83203125" defaultRowHeight="15" x14ac:dyDescent="0.2"/>
  <cols>
    <col min="1" max="1" width="26"/>
    <col min="2" max="2" width="18.83203125"/>
    <col min="3" max="3" width="13.83203125" style="1"/>
    <col min="4" max="4" width="7.6640625"/>
    <col min="5" max="5" width="20"/>
    <col min="6" max="6" width="17"/>
    <col min="7" max="7" width="12"/>
    <col min="8" max="8" width="16.33203125"/>
    <col min="9" max="9" width="12.5"/>
    <col min="10" max="10" width="8.83203125" style="5"/>
    <col min="11" max="11" width="10.5" style="5"/>
    <col min="12" max="12" width="10.6640625" bestFit="1" customWidth="1"/>
    <col min="13" max="1025" width="8.6640625"/>
  </cols>
  <sheetData>
    <row r="1" spans="1:20" x14ac:dyDescent="0.2">
      <c r="A1" s="6" t="s">
        <v>15</v>
      </c>
      <c r="B1" s="6" t="s">
        <v>16</v>
      </c>
      <c r="C1" s="2" t="s">
        <v>17</v>
      </c>
      <c r="D1" s="6" t="s">
        <v>18</v>
      </c>
      <c r="E1" s="6" t="s">
        <v>19</v>
      </c>
      <c r="F1" s="6" t="s">
        <v>20</v>
      </c>
      <c r="G1" s="6" t="s">
        <v>21</v>
      </c>
      <c r="H1" s="6" t="s">
        <v>22</v>
      </c>
      <c r="I1" s="6" t="s">
        <v>23</v>
      </c>
      <c r="J1" s="5" t="s">
        <v>18</v>
      </c>
      <c r="K1" s="5" t="s">
        <v>24</v>
      </c>
      <c r="L1" s="6" t="s">
        <v>116</v>
      </c>
    </row>
    <row r="2" spans="1:20" ht="16" x14ac:dyDescent="0.2">
      <c r="A2" s="7" t="s">
        <v>6</v>
      </c>
      <c r="B2" s="7" t="s">
        <v>55</v>
      </c>
      <c r="C2" s="8">
        <v>39</v>
      </c>
      <c r="D2" s="7" t="s">
        <v>56</v>
      </c>
      <c r="E2" s="9">
        <v>2</v>
      </c>
      <c r="F2" s="9">
        <v>38.625999999999998</v>
      </c>
      <c r="G2">
        <f>VLOOKUP(D2,J:K,2,FALSE())</f>
        <v>0.83</v>
      </c>
      <c r="H2">
        <f>G2*F2</f>
        <v>32.059579999999997</v>
      </c>
      <c r="J2" s="10" t="s">
        <v>53</v>
      </c>
      <c r="K2" s="10">
        <v>0.83699999999999997</v>
      </c>
      <c r="L2" s="12">
        <f>AVERAGEIF(A:A, A2, H:H)</f>
        <v>32.271312999999999</v>
      </c>
      <c r="O2" s="10" t="s">
        <v>28</v>
      </c>
      <c r="R2" s="10" t="s">
        <v>28</v>
      </c>
      <c r="S2" s="5"/>
      <c r="T2" s="5"/>
    </row>
    <row r="3" spans="1:20" ht="16" x14ac:dyDescent="0.2">
      <c r="A3" s="7" t="s">
        <v>6</v>
      </c>
      <c r="B3" s="7" t="s">
        <v>57</v>
      </c>
      <c r="C3" s="8">
        <v>91</v>
      </c>
      <c r="D3" s="7" t="s">
        <v>58</v>
      </c>
      <c r="E3" s="9">
        <v>3</v>
      </c>
      <c r="F3" s="9">
        <v>38.896000000000001</v>
      </c>
      <c r="G3">
        <f>VLOOKUP(D3,J:K,2,FALSE())</f>
        <v>0.82599999999999996</v>
      </c>
      <c r="H3">
        <f>G3*F3</f>
        <v>32.128095999999999</v>
      </c>
      <c r="J3" s="10" t="s">
        <v>59</v>
      </c>
      <c r="K3" s="10">
        <v>0.83399999999999996</v>
      </c>
      <c r="L3" s="12">
        <f t="shared" ref="L3:L34" si="0">AVERAGEIF(A:A, A3, H:H)</f>
        <v>32.271312999999999</v>
      </c>
      <c r="O3" s="10" t="s">
        <v>28</v>
      </c>
      <c r="R3" s="10" t="s">
        <v>28</v>
      </c>
      <c r="S3" s="5"/>
      <c r="T3" s="5"/>
    </row>
    <row r="4" spans="1:20" ht="16" x14ac:dyDescent="0.2">
      <c r="A4" s="7" t="s">
        <v>6</v>
      </c>
      <c r="B4" s="7" t="s">
        <v>60</v>
      </c>
      <c r="C4" s="8">
        <v>67</v>
      </c>
      <c r="D4" s="7" t="s">
        <v>27</v>
      </c>
      <c r="E4" s="9">
        <v>3</v>
      </c>
      <c r="F4" s="9">
        <v>39.686</v>
      </c>
      <c r="G4">
        <f>VLOOKUP(D4,J:K,2,FALSE())</f>
        <v>0.81499999999999995</v>
      </c>
      <c r="H4">
        <f>G4*F4</f>
        <v>32.344090000000001</v>
      </c>
      <c r="J4" s="10" t="s">
        <v>56</v>
      </c>
      <c r="K4" s="10">
        <v>0.83</v>
      </c>
      <c r="L4" s="12">
        <f t="shared" si="0"/>
        <v>32.271312999999999</v>
      </c>
      <c r="O4" s="10" t="s">
        <v>28</v>
      </c>
      <c r="R4" s="10" t="s">
        <v>28</v>
      </c>
      <c r="S4" s="10" t="s">
        <v>28</v>
      </c>
      <c r="T4" s="10" t="s">
        <v>28</v>
      </c>
    </row>
    <row r="5" spans="1:20" ht="16" x14ac:dyDescent="0.2">
      <c r="A5" s="7" t="s">
        <v>6</v>
      </c>
      <c r="B5" s="7" t="s">
        <v>61</v>
      </c>
      <c r="C5" s="8">
        <v>191</v>
      </c>
      <c r="D5" s="7" t="s">
        <v>58</v>
      </c>
      <c r="E5" s="9">
        <v>2</v>
      </c>
      <c r="F5" s="9">
        <v>39.411000000000001</v>
      </c>
      <c r="G5">
        <f>VLOOKUP(D5,J:K,2,FALSE())</f>
        <v>0.82599999999999996</v>
      </c>
      <c r="H5">
        <f>G5*F5</f>
        <v>32.553485999999999</v>
      </c>
      <c r="J5" s="10" t="s">
        <v>30</v>
      </c>
      <c r="K5" s="10">
        <v>0.84399999999999997</v>
      </c>
      <c r="L5" s="12">
        <f t="shared" si="0"/>
        <v>32.271312999999999</v>
      </c>
      <c r="O5" s="10" t="s">
        <v>28</v>
      </c>
      <c r="R5" s="10" t="s">
        <v>28</v>
      </c>
      <c r="S5" s="10" t="s">
        <v>28</v>
      </c>
      <c r="T5" s="10" t="s">
        <v>28</v>
      </c>
    </row>
    <row r="6" spans="1:20" ht="16" x14ac:dyDescent="0.2">
      <c r="A6" s="7" t="s">
        <v>7</v>
      </c>
      <c r="B6" s="7" t="s">
        <v>35</v>
      </c>
      <c r="C6" s="8">
        <v>11</v>
      </c>
      <c r="D6" s="7" t="s">
        <v>36</v>
      </c>
      <c r="E6" s="9">
        <v>3</v>
      </c>
      <c r="F6" s="9">
        <v>39.765999999999998</v>
      </c>
      <c r="G6">
        <f>VLOOKUP(D6,J:K,2,FALSE())</f>
        <v>0.81799999999999995</v>
      </c>
      <c r="H6">
        <f>G6*F6</f>
        <v>32.528587999999999</v>
      </c>
      <c r="J6" s="10" t="s">
        <v>37</v>
      </c>
      <c r="K6" s="10">
        <v>0.83299999999999996</v>
      </c>
      <c r="L6" s="12">
        <f t="shared" si="0"/>
        <v>32.528745999999998</v>
      </c>
      <c r="O6" s="10" t="s">
        <v>28</v>
      </c>
      <c r="R6" s="10" t="s">
        <v>28</v>
      </c>
    </row>
    <row r="7" spans="1:20" ht="16" x14ac:dyDescent="0.2">
      <c r="A7" s="7" t="s">
        <v>7</v>
      </c>
      <c r="B7" s="7" t="s">
        <v>38</v>
      </c>
      <c r="C7" s="8">
        <v>12</v>
      </c>
      <c r="D7" s="7" t="s">
        <v>27</v>
      </c>
      <c r="E7" s="9">
        <v>3</v>
      </c>
      <c r="F7" s="9">
        <v>40.906999999999996</v>
      </c>
      <c r="G7">
        <f>VLOOKUP(D7,J:K,2,FALSE())</f>
        <v>0.81499999999999995</v>
      </c>
      <c r="H7">
        <f>G7*F7</f>
        <v>33.339204999999993</v>
      </c>
      <c r="J7" s="10" t="s">
        <v>39</v>
      </c>
      <c r="K7" s="10">
        <v>0.874</v>
      </c>
      <c r="L7" s="12">
        <f t="shared" si="0"/>
        <v>32.528745999999998</v>
      </c>
      <c r="O7" s="10" t="s">
        <v>28</v>
      </c>
      <c r="R7" s="10" t="s">
        <v>28</v>
      </c>
    </row>
    <row r="8" spans="1:20" ht="16" x14ac:dyDescent="0.2">
      <c r="A8" s="7" t="s">
        <v>7</v>
      </c>
      <c r="B8" s="7" t="s">
        <v>40</v>
      </c>
      <c r="C8" s="8">
        <v>15</v>
      </c>
      <c r="D8" s="7" t="s">
        <v>41</v>
      </c>
      <c r="E8" s="9">
        <v>3</v>
      </c>
      <c r="F8" s="9">
        <v>38.694000000000003</v>
      </c>
      <c r="G8">
        <f>VLOOKUP(D8,J:K,2,FALSE())</f>
        <v>0.81899999999999995</v>
      </c>
      <c r="H8">
        <f>G8*F8</f>
        <v>31.690386</v>
      </c>
      <c r="J8" s="10" t="s">
        <v>42</v>
      </c>
      <c r="K8" s="10">
        <v>0.86299999999999999</v>
      </c>
      <c r="L8" s="12">
        <f t="shared" si="0"/>
        <v>32.528745999999998</v>
      </c>
      <c r="O8" s="10" t="s">
        <v>28</v>
      </c>
      <c r="R8" s="10" t="s">
        <v>28</v>
      </c>
    </row>
    <row r="9" spans="1:20" ht="16" x14ac:dyDescent="0.2">
      <c r="A9" s="7" t="s">
        <v>7</v>
      </c>
      <c r="B9" s="7" t="s">
        <v>43</v>
      </c>
      <c r="C9" s="8">
        <v>98</v>
      </c>
      <c r="D9" s="7" t="s">
        <v>27</v>
      </c>
      <c r="E9" s="9">
        <v>2</v>
      </c>
      <c r="F9" s="9">
        <v>39.947000000000003</v>
      </c>
      <c r="G9">
        <f>VLOOKUP(D9,J:K,2,FALSE())</f>
        <v>0.81499999999999995</v>
      </c>
      <c r="H9">
        <f>G9*F9</f>
        <v>32.556804999999997</v>
      </c>
      <c r="J9" s="10" t="s">
        <v>44</v>
      </c>
      <c r="K9" s="10">
        <v>0.84599999999999997</v>
      </c>
      <c r="L9" s="12">
        <f t="shared" si="0"/>
        <v>32.528745999999998</v>
      </c>
      <c r="O9" s="10" t="s">
        <v>28</v>
      </c>
      <c r="R9" s="10" t="s">
        <v>28</v>
      </c>
    </row>
    <row r="10" spans="1:20" ht="16" x14ac:dyDescent="0.2">
      <c r="A10" s="7" t="s">
        <v>45</v>
      </c>
      <c r="B10" s="7" t="s">
        <v>46</v>
      </c>
      <c r="C10" s="8">
        <v>23</v>
      </c>
      <c r="D10" s="7" t="s">
        <v>47</v>
      </c>
      <c r="E10" s="9">
        <v>3</v>
      </c>
      <c r="F10" s="9">
        <v>42.338000000000001</v>
      </c>
      <c r="G10">
        <f>VLOOKUP(D10,J:K,2,FALSE())</f>
        <v>0.81100000000000005</v>
      </c>
      <c r="H10">
        <f>G10*F10</f>
        <v>34.336118000000006</v>
      </c>
      <c r="J10" s="10" t="s">
        <v>48</v>
      </c>
      <c r="K10" s="10">
        <v>0.78400000000000003</v>
      </c>
      <c r="L10" s="12">
        <f t="shared" si="0"/>
        <v>35.255320250000004</v>
      </c>
      <c r="O10" s="10" t="s">
        <v>28</v>
      </c>
      <c r="R10" s="10" t="s">
        <v>28</v>
      </c>
    </row>
    <row r="11" spans="1:20" ht="16" x14ac:dyDescent="0.2">
      <c r="A11" s="7" t="s">
        <v>45</v>
      </c>
      <c r="B11" s="7" t="s">
        <v>49</v>
      </c>
      <c r="C11" s="8">
        <v>98</v>
      </c>
      <c r="D11" s="7" t="s">
        <v>47</v>
      </c>
      <c r="E11" s="9">
        <v>5</v>
      </c>
      <c r="F11" s="9">
        <v>41.966999999999999</v>
      </c>
      <c r="G11">
        <f>VLOOKUP(D11,J:K,2,FALSE())</f>
        <v>0.81100000000000005</v>
      </c>
      <c r="H11">
        <f>G11*F11</f>
        <v>34.035237000000002</v>
      </c>
      <c r="J11" s="10" t="s">
        <v>50</v>
      </c>
      <c r="K11" s="10">
        <v>0.78900000000000003</v>
      </c>
      <c r="L11" s="12">
        <f t="shared" si="0"/>
        <v>35.255320250000004</v>
      </c>
      <c r="O11" s="10" t="s">
        <v>28</v>
      </c>
      <c r="R11" s="10" t="s">
        <v>28</v>
      </c>
    </row>
    <row r="12" spans="1:20" ht="16" x14ac:dyDescent="0.2">
      <c r="A12" s="7" t="s">
        <v>45</v>
      </c>
      <c r="B12" s="7" t="s">
        <v>51</v>
      </c>
      <c r="C12" s="8">
        <v>325</v>
      </c>
      <c r="D12" s="7" t="s">
        <v>34</v>
      </c>
      <c r="E12" s="9">
        <v>4</v>
      </c>
      <c r="F12" s="9">
        <v>45.198</v>
      </c>
      <c r="G12">
        <f>VLOOKUP(D12,J:K,2,FALSE())</f>
        <v>0.85699999999999998</v>
      </c>
      <c r="H12">
        <f>G12*F12</f>
        <v>38.734685999999996</v>
      </c>
      <c r="J12" s="10" t="s">
        <v>36</v>
      </c>
      <c r="K12" s="10">
        <v>0.81799999999999995</v>
      </c>
      <c r="L12" s="12">
        <f t="shared" si="0"/>
        <v>35.255320250000004</v>
      </c>
      <c r="O12" s="10" t="s">
        <v>28</v>
      </c>
      <c r="R12" s="10" t="s">
        <v>28</v>
      </c>
    </row>
    <row r="13" spans="1:20" ht="16" x14ac:dyDescent="0.2">
      <c r="A13" s="7" t="s">
        <v>45</v>
      </c>
      <c r="B13" s="7" t="s">
        <v>52</v>
      </c>
      <c r="C13" s="8">
        <v>99</v>
      </c>
      <c r="D13" s="7" t="s">
        <v>53</v>
      </c>
      <c r="E13" s="9">
        <v>3</v>
      </c>
      <c r="F13" s="9">
        <v>40.520000000000003</v>
      </c>
      <c r="G13">
        <f>VLOOKUP(D13,J:K,2,FALSE())</f>
        <v>0.83699999999999997</v>
      </c>
      <c r="H13">
        <f>G13*F13</f>
        <v>33.915240000000004</v>
      </c>
      <c r="J13" s="10" t="s">
        <v>54</v>
      </c>
      <c r="K13" s="10">
        <v>0.89</v>
      </c>
      <c r="L13" s="12">
        <f t="shared" si="0"/>
        <v>35.255320250000004</v>
      </c>
      <c r="O13" s="10" t="s">
        <v>28</v>
      </c>
      <c r="R13" s="5"/>
      <c r="S13" s="5"/>
      <c r="T13" s="5"/>
    </row>
    <row r="14" spans="1:20" ht="16" x14ac:dyDescent="0.2">
      <c r="A14" s="7" t="s">
        <v>14</v>
      </c>
      <c r="B14" s="7" t="s">
        <v>25</v>
      </c>
      <c r="C14" s="8">
        <v>38</v>
      </c>
      <c r="D14" s="7" t="s">
        <v>26</v>
      </c>
      <c r="E14" s="9">
        <v>3</v>
      </c>
      <c r="F14" s="9">
        <v>40.466999999999999</v>
      </c>
      <c r="G14">
        <f>VLOOKUP(D14,J:K,2,FALSE())</f>
        <v>0.82099999999999995</v>
      </c>
      <c r="H14">
        <f>G14*F14</f>
        <v>33.223406999999995</v>
      </c>
      <c r="J14" s="10" t="s">
        <v>27</v>
      </c>
      <c r="K14" s="10">
        <v>0.81499999999999995</v>
      </c>
      <c r="L14" s="12">
        <f>AVERAGEIF(A:A, A14, H:H)</f>
        <v>33.992444999999996</v>
      </c>
    </row>
    <row r="15" spans="1:20" ht="16" x14ac:dyDescent="0.2">
      <c r="A15" s="7" t="s">
        <v>14</v>
      </c>
      <c r="B15" s="7" t="s">
        <v>29</v>
      </c>
      <c r="C15" s="8">
        <v>11</v>
      </c>
      <c r="D15" s="7" t="s">
        <v>30</v>
      </c>
      <c r="E15" s="9">
        <v>1</v>
      </c>
      <c r="F15" s="9">
        <v>39.942999999999998</v>
      </c>
      <c r="G15">
        <f>VLOOKUP(D15,J:K,2,FALSE())</f>
        <v>0.84399999999999997</v>
      </c>
      <c r="H15">
        <f>G15*F15</f>
        <v>33.711891999999999</v>
      </c>
      <c r="I15" t="s">
        <v>31</v>
      </c>
      <c r="J15" s="10" t="s">
        <v>32</v>
      </c>
      <c r="K15" s="10">
        <v>0.81</v>
      </c>
      <c r="L15" s="12">
        <f>AVERAGEIF(A:A, A15, H:H)</f>
        <v>33.992444999999996</v>
      </c>
      <c r="O15" s="10" t="s">
        <v>28</v>
      </c>
      <c r="R15" s="10" t="s">
        <v>28</v>
      </c>
    </row>
    <row r="16" spans="1:20" ht="16" x14ac:dyDescent="0.2">
      <c r="A16" s="7" t="s">
        <v>14</v>
      </c>
      <c r="B16" s="7" t="s">
        <v>33</v>
      </c>
      <c r="C16" s="8">
        <v>69</v>
      </c>
      <c r="D16" s="7" t="s">
        <v>30</v>
      </c>
      <c r="E16" s="9">
        <v>3</v>
      </c>
      <c r="F16" s="9">
        <v>41.518999999999998</v>
      </c>
      <c r="G16">
        <f>VLOOKUP(D16,J:K,2,FALSE())</f>
        <v>0.84399999999999997</v>
      </c>
      <c r="H16">
        <f>G16*F16</f>
        <v>35.042035999999996</v>
      </c>
      <c r="J16" s="10" t="s">
        <v>34</v>
      </c>
      <c r="K16" s="10">
        <v>0.85699999999999998</v>
      </c>
      <c r="L16" s="12">
        <f>AVERAGEIF(A:A, A16, H:H)</f>
        <v>33.992444999999996</v>
      </c>
      <c r="O16" s="10" t="s">
        <v>28</v>
      </c>
      <c r="R16" s="10" t="s">
        <v>28</v>
      </c>
    </row>
    <row r="17" spans="1:20" ht="16" x14ac:dyDescent="0.2">
      <c r="A17" s="7" t="s">
        <v>9</v>
      </c>
      <c r="B17" s="7" t="s">
        <v>89</v>
      </c>
      <c r="C17" s="8">
        <v>29</v>
      </c>
      <c r="D17" s="7" t="s">
        <v>77</v>
      </c>
      <c r="E17" s="9">
        <v>3</v>
      </c>
      <c r="F17" s="9">
        <v>42.530999999999999</v>
      </c>
      <c r="G17">
        <f>VLOOKUP(D17,J:K,2,FALSE())</f>
        <v>0.84799999999999998</v>
      </c>
      <c r="H17">
        <f>G17*F17</f>
        <v>36.066288</v>
      </c>
      <c r="J17" s="10" t="s">
        <v>90</v>
      </c>
      <c r="K17" s="10">
        <v>0.85099999999999998</v>
      </c>
      <c r="L17" s="12">
        <f>AVERAGEIF(A:A, A17, H:H)</f>
        <v>36.266980666666662</v>
      </c>
      <c r="O17" s="10" t="s">
        <v>28</v>
      </c>
      <c r="R17" s="10" t="s">
        <v>28</v>
      </c>
      <c r="S17" s="10" t="s">
        <v>28</v>
      </c>
      <c r="T17" s="10" t="s">
        <v>28</v>
      </c>
    </row>
    <row r="18" spans="1:20" ht="16" x14ac:dyDescent="0.2">
      <c r="A18" s="7" t="s">
        <v>9</v>
      </c>
      <c r="B18" s="7" t="s">
        <v>91</v>
      </c>
      <c r="C18" s="8">
        <v>96</v>
      </c>
      <c r="D18" s="7" t="s">
        <v>30</v>
      </c>
      <c r="E18" s="9">
        <v>3</v>
      </c>
      <c r="F18" s="9">
        <v>47.470999999999997</v>
      </c>
      <c r="G18">
        <f>VLOOKUP(D18,J:K,2,FALSE())</f>
        <v>0.84399999999999997</v>
      </c>
      <c r="H18">
        <f>G18*F18</f>
        <v>40.065523999999996</v>
      </c>
      <c r="J18" s="10" t="s">
        <v>92</v>
      </c>
      <c r="K18" s="10">
        <v>0.85499999999999998</v>
      </c>
      <c r="L18" s="12">
        <f>AVERAGEIF(A:A, A18, H:H)</f>
        <v>36.266980666666662</v>
      </c>
      <c r="O18" s="10" t="s">
        <v>28</v>
      </c>
      <c r="P18" s="10" t="s">
        <v>28</v>
      </c>
      <c r="Q18" s="10" t="s">
        <v>28</v>
      </c>
      <c r="R18" s="10" t="s">
        <v>28</v>
      </c>
      <c r="S18" s="10" t="s">
        <v>28</v>
      </c>
      <c r="T18" s="10" t="s">
        <v>28</v>
      </c>
    </row>
    <row r="19" spans="1:20" ht="16" x14ac:dyDescent="0.2">
      <c r="A19" s="7" t="s">
        <v>9</v>
      </c>
      <c r="B19" s="7" t="s">
        <v>93</v>
      </c>
      <c r="C19" s="8">
        <v>49</v>
      </c>
      <c r="D19" s="7" t="s">
        <v>80</v>
      </c>
      <c r="E19" s="9">
        <v>3</v>
      </c>
      <c r="F19" s="9">
        <v>41.145000000000003</v>
      </c>
      <c r="G19">
        <f>VLOOKUP(D19,J:K,2,FALSE())</f>
        <v>0.79400000000000004</v>
      </c>
      <c r="H19">
        <f>G19*F19</f>
        <v>32.669130000000003</v>
      </c>
      <c r="J19" s="10" t="s">
        <v>94</v>
      </c>
      <c r="K19" s="10">
        <v>0.85899999999999999</v>
      </c>
      <c r="L19" s="12">
        <f>AVERAGEIF(A:A, A19, H:H)</f>
        <v>36.266980666666662</v>
      </c>
      <c r="O19" s="10" t="s">
        <v>28</v>
      </c>
      <c r="P19" s="10" t="s">
        <v>28</v>
      </c>
      <c r="Q19" s="10" t="s">
        <v>28</v>
      </c>
      <c r="R19" s="10" t="s">
        <v>28</v>
      </c>
      <c r="S19" s="10" t="s">
        <v>28</v>
      </c>
      <c r="T19" s="10" t="s">
        <v>28</v>
      </c>
    </row>
    <row r="20" spans="1:20" ht="16" x14ac:dyDescent="0.2">
      <c r="A20" s="7" t="s">
        <v>12</v>
      </c>
      <c r="B20" s="7" t="s">
        <v>74</v>
      </c>
      <c r="C20" s="8">
        <v>88</v>
      </c>
      <c r="D20" s="7" t="s">
        <v>75</v>
      </c>
      <c r="E20" s="9">
        <v>6</v>
      </c>
      <c r="F20" s="9">
        <v>43.661999999999999</v>
      </c>
      <c r="G20">
        <f>VLOOKUP(D20,J:K,2,FALSE())</f>
        <v>0.85</v>
      </c>
      <c r="H20">
        <f>G20*F20</f>
        <v>37.112699999999997</v>
      </c>
      <c r="J20" s="10" t="s">
        <v>68</v>
      </c>
      <c r="K20" s="10">
        <v>0.81299999999999994</v>
      </c>
      <c r="L20" s="12">
        <f>AVERAGEIF(A:A, A20, H:H)</f>
        <v>36.533340500000001</v>
      </c>
    </row>
    <row r="21" spans="1:20" ht="16" x14ac:dyDescent="0.2">
      <c r="A21" s="7" t="s">
        <v>12</v>
      </c>
      <c r="B21" s="7" t="s">
        <v>76</v>
      </c>
      <c r="C21" s="8">
        <v>116</v>
      </c>
      <c r="D21" s="7" t="s">
        <v>77</v>
      </c>
      <c r="E21" s="9">
        <v>6</v>
      </c>
      <c r="F21" s="9">
        <v>44.536999999999999</v>
      </c>
      <c r="G21">
        <f>VLOOKUP(D21,J:K,2,FALSE())</f>
        <v>0.84799999999999998</v>
      </c>
      <c r="H21">
        <f>G21*F21</f>
        <v>37.767375999999999</v>
      </c>
      <c r="J21" s="10" t="s">
        <v>78</v>
      </c>
      <c r="K21" s="10">
        <v>0.81699999999999995</v>
      </c>
      <c r="L21" s="12">
        <f>AVERAGEIF(A:A, A21, H:H)</f>
        <v>36.533340500000001</v>
      </c>
    </row>
    <row r="22" spans="1:20" ht="16" x14ac:dyDescent="0.2">
      <c r="A22" s="7" t="s">
        <v>12</v>
      </c>
      <c r="B22" s="7" t="s">
        <v>79</v>
      </c>
      <c r="C22" s="8">
        <v>32</v>
      </c>
      <c r="D22" s="7" t="s">
        <v>80</v>
      </c>
      <c r="E22" s="9">
        <v>6</v>
      </c>
      <c r="F22" s="9">
        <v>45.759</v>
      </c>
      <c r="G22">
        <f>VLOOKUP(D22,J:K,2,FALSE())</f>
        <v>0.79400000000000004</v>
      </c>
      <c r="H22">
        <f>G22*F22</f>
        <v>36.332646000000004</v>
      </c>
      <c r="J22" s="10" t="s">
        <v>80</v>
      </c>
      <c r="K22" s="10">
        <v>0.79400000000000004</v>
      </c>
      <c r="L22" s="12">
        <f>AVERAGEIF(A:A, A22, H:H)</f>
        <v>36.533340500000001</v>
      </c>
    </row>
    <row r="23" spans="1:20" ht="16" x14ac:dyDescent="0.2">
      <c r="A23" s="7" t="s">
        <v>12</v>
      </c>
      <c r="B23" s="7" t="s">
        <v>81</v>
      </c>
      <c r="C23" s="8">
        <v>6</v>
      </c>
      <c r="D23" s="7" t="s">
        <v>77</v>
      </c>
      <c r="E23" s="9">
        <v>6</v>
      </c>
      <c r="F23" s="9">
        <v>41.18</v>
      </c>
      <c r="G23">
        <f>VLOOKUP(D23,J:K,2,FALSE())</f>
        <v>0.84799999999999998</v>
      </c>
      <c r="H23">
        <f>G23*F23</f>
        <v>34.920639999999999</v>
      </c>
      <c r="J23" s="10" t="s">
        <v>82</v>
      </c>
      <c r="K23" s="10">
        <v>0.80900000000000005</v>
      </c>
      <c r="L23" s="12">
        <f>AVERAGEIF(A:A, A23, H:H)</f>
        <v>36.533340500000001</v>
      </c>
    </row>
    <row r="24" spans="1:20" ht="16" x14ac:dyDescent="0.2">
      <c r="A24" s="7" t="s">
        <v>10</v>
      </c>
      <c r="B24" s="7" t="s">
        <v>67</v>
      </c>
      <c r="C24" s="8">
        <v>99</v>
      </c>
      <c r="D24" s="7" t="s">
        <v>68</v>
      </c>
      <c r="E24" s="9">
        <v>6</v>
      </c>
      <c r="F24" s="9">
        <v>47.168999999999997</v>
      </c>
      <c r="G24">
        <f>VLOOKUP(D24,J:K,2,FALSE())</f>
        <v>0.81299999999999994</v>
      </c>
      <c r="H24">
        <f>G24*F24</f>
        <v>38.348396999999991</v>
      </c>
      <c r="J24" s="10" t="s">
        <v>69</v>
      </c>
      <c r="K24" s="10">
        <v>0.83599999999999997</v>
      </c>
      <c r="L24" s="12">
        <f>AVERAGEIF(A:A, A24, H:H)</f>
        <v>37.186016749999993</v>
      </c>
    </row>
    <row r="25" spans="1:20" ht="16" x14ac:dyDescent="0.2">
      <c r="A25" s="7" t="s">
        <v>10</v>
      </c>
      <c r="B25" s="7" t="s">
        <v>70</v>
      </c>
      <c r="C25" s="8">
        <v>39</v>
      </c>
      <c r="D25" s="7" t="s">
        <v>44</v>
      </c>
      <c r="E25" s="9">
        <v>2</v>
      </c>
      <c r="F25" s="9">
        <v>46.155999999999999</v>
      </c>
      <c r="G25">
        <f>VLOOKUP(D25,J:K,2,FALSE())</f>
        <v>0.84599999999999997</v>
      </c>
      <c r="H25">
        <f>G25*F25</f>
        <v>39.047975999999998</v>
      </c>
      <c r="J25" s="10" t="s">
        <v>58</v>
      </c>
      <c r="K25" s="10">
        <v>0.82599999999999996</v>
      </c>
      <c r="L25" s="12">
        <f>AVERAGEIF(A:A, A25, H:H)</f>
        <v>37.186016749999993</v>
      </c>
    </row>
    <row r="26" spans="1:20" ht="16" x14ac:dyDescent="0.2">
      <c r="A26" s="7" t="s">
        <v>10</v>
      </c>
      <c r="B26" s="7" t="s">
        <v>71</v>
      </c>
      <c r="C26" s="8">
        <v>28</v>
      </c>
      <c r="D26" s="7" t="s">
        <v>36</v>
      </c>
      <c r="E26" s="9">
        <v>6</v>
      </c>
      <c r="F26" s="9">
        <v>42.582999999999998</v>
      </c>
      <c r="G26">
        <f>VLOOKUP(D26,J:K,2,FALSE())</f>
        <v>0.81799999999999995</v>
      </c>
      <c r="H26">
        <f>G26*F26</f>
        <v>34.832893999999996</v>
      </c>
      <c r="J26" s="10" t="s">
        <v>41</v>
      </c>
      <c r="K26" s="10">
        <v>0.81899999999999995</v>
      </c>
      <c r="L26" s="12">
        <f>AVERAGEIF(A:A, A26, H:H)</f>
        <v>37.186016749999993</v>
      </c>
    </row>
    <row r="27" spans="1:20" ht="16" x14ac:dyDescent="0.2">
      <c r="A27" s="7" t="s">
        <v>10</v>
      </c>
      <c r="B27" s="7" t="s">
        <v>72</v>
      </c>
      <c r="C27" s="8">
        <v>3</v>
      </c>
      <c r="D27" s="7" t="s">
        <v>63</v>
      </c>
      <c r="E27" s="9">
        <v>6</v>
      </c>
      <c r="F27" s="9">
        <v>43.47</v>
      </c>
      <c r="G27">
        <f>VLOOKUP(D27,J:K,2,FALSE())</f>
        <v>0.84</v>
      </c>
      <c r="H27">
        <f>G27*F27</f>
        <v>36.514800000000001</v>
      </c>
      <c r="J27" s="10" t="s">
        <v>73</v>
      </c>
      <c r="K27" s="10">
        <v>0.84699999999999998</v>
      </c>
      <c r="L27" s="12">
        <f>AVERAGEIF(A:A, A27, H:H)</f>
        <v>37.186016749999993</v>
      </c>
    </row>
    <row r="28" spans="1:20" ht="16" x14ac:dyDescent="0.2">
      <c r="A28" s="7" t="s">
        <v>11</v>
      </c>
      <c r="B28" s="7" t="s">
        <v>83</v>
      </c>
      <c r="C28" s="8">
        <v>8</v>
      </c>
      <c r="D28" s="7" t="s">
        <v>41</v>
      </c>
      <c r="E28" s="9">
        <v>6</v>
      </c>
      <c r="F28" s="9">
        <v>41.530999999999999</v>
      </c>
      <c r="G28">
        <f>VLOOKUP(D28,J:K,2,FALSE())</f>
        <v>0.81899999999999995</v>
      </c>
      <c r="H28">
        <f>G28*F28</f>
        <v>34.013888999999999</v>
      </c>
      <c r="J28" s="10" t="s">
        <v>47</v>
      </c>
      <c r="K28" s="10">
        <v>0.81100000000000005</v>
      </c>
      <c r="L28" s="12">
        <f>AVERAGEIF(A:A, A28, H:H)</f>
        <v>38.1152485</v>
      </c>
    </row>
    <row r="29" spans="1:20" ht="16" x14ac:dyDescent="0.2">
      <c r="A29" s="7" t="s">
        <v>11</v>
      </c>
      <c r="B29" s="7" t="s">
        <v>84</v>
      </c>
      <c r="C29" s="8">
        <v>195</v>
      </c>
      <c r="D29" s="7" t="s">
        <v>32</v>
      </c>
      <c r="E29" s="9">
        <v>6</v>
      </c>
      <c r="F29" s="9">
        <v>50.051000000000002</v>
      </c>
      <c r="G29">
        <f>VLOOKUP(D29,J:K,2,FALSE())</f>
        <v>0.81</v>
      </c>
      <c r="H29">
        <f>G29*F29</f>
        <v>40.541310000000003</v>
      </c>
      <c r="J29" s="10" t="s">
        <v>85</v>
      </c>
      <c r="K29" s="10">
        <v>0.79</v>
      </c>
      <c r="L29" s="12">
        <f>AVERAGEIF(A:A, A29, H:H)</f>
        <v>38.1152485</v>
      </c>
    </row>
    <row r="30" spans="1:20" ht="16" x14ac:dyDescent="0.2">
      <c r="A30" s="7" t="s">
        <v>11</v>
      </c>
      <c r="B30" s="7" t="s">
        <v>86</v>
      </c>
      <c r="C30" s="8">
        <v>26</v>
      </c>
      <c r="D30" s="7" t="s">
        <v>78</v>
      </c>
      <c r="E30" s="9">
        <v>5</v>
      </c>
      <c r="F30" s="9">
        <v>43.564999999999998</v>
      </c>
      <c r="G30">
        <f>VLOOKUP(D30,J:K,2,FALSE())</f>
        <v>0.81699999999999995</v>
      </c>
      <c r="H30">
        <f>G30*F30</f>
        <v>35.592604999999999</v>
      </c>
      <c r="J30" s="10" t="s">
        <v>87</v>
      </c>
      <c r="K30" s="10">
        <v>0.82499999999999996</v>
      </c>
      <c r="L30" s="12">
        <f>AVERAGEIF(A:A, A30, H:H)</f>
        <v>38.1152485</v>
      </c>
    </row>
    <row r="31" spans="1:20" ht="16" x14ac:dyDescent="0.2">
      <c r="A31" s="7" t="s">
        <v>11</v>
      </c>
      <c r="B31" s="7" t="s">
        <v>88</v>
      </c>
      <c r="C31" s="8">
        <v>370</v>
      </c>
      <c r="D31" s="7" t="s">
        <v>85</v>
      </c>
      <c r="E31" s="9">
        <v>1</v>
      </c>
      <c r="F31" s="9">
        <v>53.561</v>
      </c>
      <c r="G31">
        <f>VLOOKUP(D31,J:K,2,FALSE())</f>
        <v>0.79</v>
      </c>
      <c r="H31">
        <f>G31*F31</f>
        <v>42.313189999999999</v>
      </c>
      <c r="I31" t="s">
        <v>31</v>
      </c>
      <c r="J31" s="10" t="s">
        <v>77</v>
      </c>
      <c r="K31" s="10">
        <v>0.84799999999999998</v>
      </c>
      <c r="L31" s="12">
        <f>AVERAGEIF(A:A, A31, H:H)</f>
        <v>38.1152485</v>
      </c>
    </row>
    <row r="32" spans="1:20" ht="16" x14ac:dyDescent="0.2">
      <c r="A32" s="7" t="s">
        <v>13</v>
      </c>
      <c r="B32" s="7" t="s">
        <v>62</v>
      </c>
      <c r="C32" s="8">
        <v>54</v>
      </c>
      <c r="D32" s="7" t="s">
        <v>63</v>
      </c>
      <c r="E32" s="9">
        <v>3</v>
      </c>
      <c r="F32" s="9">
        <v>47.161999999999999</v>
      </c>
      <c r="G32">
        <f>VLOOKUP(D32,J:K,2,FALSE())</f>
        <v>0.84</v>
      </c>
      <c r="H32">
        <f>G32*F32</f>
        <v>39.616079999999997</v>
      </c>
      <c r="J32" s="10" t="s">
        <v>63</v>
      </c>
      <c r="K32" s="10">
        <v>0.84</v>
      </c>
      <c r="L32" s="12">
        <f>AVERAGEIF(A:A, A32, H:H)</f>
        <v>41.311543</v>
      </c>
    </row>
    <row r="33" spans="1:12" ht="16" x14ac:dyDescent="0.2">
      <c r="A33" s="7" t="s">
        <v>13</v>
      </c>
      <c r="B33" s="7" t="s">
        <v>64</v>
      </c>
      <c r="C33" s="8">
        <v>154</v>
      </c>
      <c r="D33" s="7" t="s">
        <v>63</v>
      </c>
      <c r="E33" s="9">
        <v>3</v>
      </c>
      <c r="F33" s="9">
        <v>54.368000000000002</v>
      </c>
      <c r="G33">
        <f>VLOOKUP(D33,J:K,2,FALSE())</f>
        <v>0.84</v>
      </c>
      <c r="H33">
        <f>G33*F33</f>
        <v>45.669119999999999</v>
      </c>
      <c r="J33" s="10" t="s">
        <v>65</v>
      </c>
      <c r="K33" s="10">
        <v>0.83099999999999996</v>
      </c>
      <c r="L33" s="12">
        <f>AVERAGEIF(A:A, A33, H:H)</f>
        <v>41.311543</v>
      </c>
    </row>
    <row r="34" spans="1:12" ht="16" x14ac:dyDescent="0.2">
      <c r="A34" s="7" t="s">
        <v>13</v>
      </c>
      <c r="B34" s="7" t="s">
        <v>66</v>
      </c>
      <c r="C34" s="8">
        <v>54</v>
      </c>
      <c r="D34" s="7" t="s">
        <v>41</v>
      </c>
      <c r="E34" s="9">
        <v>3</v>
      </c>
      <c r="F34" s="9">
        <v>47.191000000000003</v>
      </c>
      <c r="G34">
        <f>VLOOKUP(D34,J:K,2,FALSE())</f>
        <v>0.81899999999999995</v>
      </c>
      <c r="H34">
        <f>G34*F34</f>
        <v>38.649428999999998</v>
      </c>
      <c r="J34" s="10" t="s">
        <v>26</v>
      </c>
      <c r="K34" s="10">
        <v>0.82099999999999995</v>
      </c>
      <c r="L34" s="12">
        <f>AVERAGEIF(A:A, A34, H:H)</f>
        <v>41.311543</v>
      </c>
    </row>
    <row r="35" spans="1:12" ht="16" x14ac:dyDescent="0.2">
      <c r="A35" s="7"/>
      <c r="B35" s="7"/>
      <c r="C35" s="8"/>
      <c r="D35" s="7"/>
      <c r="E35" s="9"/>
      <c r="F35" s="9"/>
      <c r="G35" t="e">
        <f>VLOOKUP(D35,J:K,2,FALSE())</f>
        <v>#N/A</v>
      </c>
      <c r="H35" t="e">
        <f>G35*F35</f>
        <v>#N/A</v>
      </c>
      <c r="J35" s="10" t="s">
        <v>95</v>
      </c>
      <c r="K35" s="10">
        <v>0.86899999999999999</v>
      </c>
    </row>
    <row r="36" spans="1:12" ht="16" x14ac:dyDescent="0.2">
      <c r="A36" s="7"/>
      <c r="B36" s="7"/>
      <c r="C36" s="8"/>
      <c r="D36" s="7"/>
      <c r="E36" s="9"/>
      <c r="F36" s="9"/>
      <c r="G36" t="e">
        <f>VLOOKUP(D36,J:K,2,FALSE())</f>
        <v>#N/A</v>
      </c>
      <c r="H36" t="e">
        <f>G36*F36</f>
        <v>#N/A</v>
      </c>
      <c r="J36" s="10" t="s">
        <v>96</v>
      </c>
      <c r="K36" s="10">
        <v>0.83899999999999997</v>
      </c>
    </row>
    <row r="37" spans="1:12" ht="16" x14ac:dyDescent="0.2">
      <c r="A37" s="7"/>
      <c r="B37" s="7"/>
      <c r="C37" s="8"/>
      <c r="D37" s="7"/>
      <c r="E37" s="9"/>
      <c r="F37" s="9"/>
      <c r="G37" t="e">
        <f>VLOOKUP(D37,J:K,2,FALSE())</f>
        <v>#N/A</v>
      </c>
      <c r="H37" t="e">
        <f>G37*F37</f>
        <v>#N/A</v>
      </c>
      <c r="J37" s="10" t="s">
        <v>97</v>
      </c>
      <c r="K37" s="10">
        <v>0.86499999999999999</v>
      </c>
    </row>
    <row r="38" spans="1:12" ht="16" x14ac:dyDescent="0.2">
      <c r="A38" s="7"/>
      <c r="B38" s="7"/>
      <c r="C38" s="8"/>
      <c r="D38" s="7"/>
      <c r="E38" s="9"/>
      <c r="F38" s="9"/>
      <c r="G38" t="e">
        <f>VLOOKUP(D38,J:K,2,FALSE())</f>
        <v>#N/A</v>
      </c>
      <c r="H38" t="e">
        <f>G38*F38</f>
        <v>#N/A</v>
      </c>
      <c r="J38" s="10" t="s">
        <v>98</v>
      </c>
      <c r="K38" s="10">
        <v>0.85799999999999998</v>
      </c>
    </row>
    <row r="39" spans="1:12" ht="16" x14ac:dyDescent="0.2">
      <c r="A39" s="7"/>
      <c r="B39" s="7"/>
      <c r="C39" s="8"/>
      <c r="D39" s="7"/>
      <c r="E39" s="9"/>
      <c r="F39" s="9"/>
      <c r="G39" t="e">
        <f>VLOOKUP(D39,J:K,2,FALSE())</f>
        <v>#N/A</v>
      </c>
      <c r="H39" t="e">
        <f>G39*F39</f>
        <v>#N/A</v>
      </c>
      <c r="J39" s="10" t="s">
        <v>99</v>
      </c>
      <c r="K39" s="10">
        <v>0.877</v>
      </c>
    </row>
    <row r="40" spans="1:12" ht="16" x14ac:dyDescent="0.2">
      <c r="A40" s="7"/>
      <c r="B40" s="7"/>
      <c r="C40" s="8"/>
      <c r="D40" s="7"/>
      <c r="E40" s="9"/>
      <c r="F40" s="9"/>
      <c r="G40" t="e">
        <f>VLOOKUP(D40,J:K,2,FALSE())</f>
        <v>#N/A</v>
      </c>
      <c r="H40" t="e">
        <f>G40*F40</f>
        <v>#N/A</v>
      </c>
      <c r="J40" s="10" t="s">
        <v>100</v>
      </c>
      <c r="K40" s="10">
        <v>0.81399999999999995</v>
      </c>
    </row>
    <row r="41" spans="1:12" ht="16" x14ac:dyDescent="0.2">
      <c r="A41" s="7"/>
      <c r="B41" s="7"/>
      <c r="C41" s="8"/>
      <c r="D41" s="7"/>
      <c r="E41" s="9"/>
      <c r="F41" s="9"/>
      <c r="G41" t="e">
        <f>VLOOKUP(D41,J:K,2,FALSE())</f>
        <v>#N/A</v>
      </c>
      <c r="H41" t="e">
        <f>G41*F41</f>
        <v>#N/A</v>
      </c>
      <c r="J41" s="10" t="s">
        <v>75</v>
      </c>
      <c r="K41" s="10">
        <v>0.85</v>
      </c>
    </row>
    <row r="42" spans="1:12" ht="16" x14ac:dyDescent="0.2">
      <c r="A42" s="7"/>
      <c r="B42" s="7"/>
      <c r="C42" s="8"/>
      <c r="D42" s="7"/>
      <c r="E42" s="9"/>
      <c r="F42" s="9"/>
      <c r="G42" t="e">
        <f>VLOOKUP(D42,J:K,2,FALSE())</f>
        <v>#N/A</v>
      </c>
      <c r="H42" t="e">
        <f>G42*F42</f>
        <v>#N/A</v>
      </c>
      <c r="J42" s="10" t="s">
        <v>101</v>
      </c>
      <c r="K42" s="10">
        <v>0.86799999999999999</v>
      </c>
    </row>
    <row r="43" spans="1:12" ht="16" x14ac:dyDescent="0.2">
      <c r="A43" s="7"/>
      <c r="B43" s="7"/>
      <c r="C43" s="8"/>
      <c r="D43" s="7"/>
      <c r="E43" s="9"/>
      <c r="F43" s="9"/>
      <c r="G43" t="e">
        <f>VLOOKUP(D43,J:K,2,FALSE())</f>
        <v>#N/A</v>
      </c>
      <c r="H43" t="e">
        <f>G43*F43</f>
        <v>#N/A</v>
      </c>
      <c r="J43" s="10" t="s">
        <v>102</v>
      </c>
      <c r="K43" s="10">
        <v>0.878</v>
      </c>
    </row>
    <row r="44" spans="1:12" ht="16" x14ac:dyDescent="0.2">
      <c r="A44" s="7"/>
      <c r="B44" s="7"/>
      <c r="C44" s="8"/>
      <c r="D44" s="7"/>
      <c r="E44" s="9"/>
      <c r="F44" s="9"/>
      <c r="G44" t="e">
        <f>VLOOKUP(D44,J:K,2,FALSE())</f>
        <v>#N/A</v>
      </c>
      <c r="H44" t="e">
        <f>G44*F44</f>
        <v>#N/A</v>
      </c>
      <c r="J44" s="11" t="s">
        <v>103</v>
      </c>
      <c r="K44" s="10">
        <v>0.8</v>
      </c>
    </row>
    <row r="45" spans="1:12" ht="16" x14ac:dyDescent="0.2">
      <c r="A45" s="7"/>
      <c r="B45" s="7"/>
      <c r="C45" s="8"/>
      <c r="D45" s="7"/>
      <c r="E45" s="9"/>
      <c r="F45" s="9"/>
      <c r="G45" t="e">
        <f>VLOOKUP(D45,J:K,2,FALSE())</f>
        <v>#N/A</v>
      </c>
      <c r="H45" t="e">
        <f>G45*F45</f>
        <v>#N/A</v>
      </c>
      <c r="J45" s="10" t="s">
        <v>104</v>
      </c>
      <c r="K45" s="10">
        <v>0.81200000000000006</v>
      </c>
    </row>
    <row r="46" spans="1:12" ht="16" x14ac:dyDescent="0.2">
      <c r="A46" s="7"/>
      <c r="B46" s="7"/>
      <c r="C46" s="8"/>
      <c r="D46" s="7"/>
      <c r="E46" s="9"/>
      <c r="F46" s="9"/>
      <c r="G46" t="e">
        <f>VLOOKUP(D46,J:K,2,FALSE())</f>
        <v>#N/A</v>
      </c>
      <c r="H46" t="e">
        <f>G46*F46</f>
        <v>#N/A</v>
      </c>
      <c r="J46" s="10" t="s">
        <v>105</v>
      </c>
      <c r="K46" s="10">
        <v>1</v>
      </c>
    </row>
    <row r="47" spans="1:12" ht="16" x14ac:dyDescent="0.2">
      <c r="A47" s="7"/>
      <c r="B47" s="7"/>
      <c r="C47" s="8"/>
      <c r="D47" s="7"/>
      <c r="E47" s="9"/>
      <c r="F47" s="9"/>
      <c r="G47" t="e">
        <f>VLOOKUP(D47,J:K,2,FALSE())</f>
        <v>#N/A</v>
      </c>
      <c r="H47" t="e">
        <f>G47*F47</f>
        <v>#N/A</v>
      </c>
      <c r="J47" s="10" t="s">
        <v>106</v>
      </c>
      <c r="K47" s="10">
        <v>0.97799999999999998</v>
      </c>
    </row>
    <row r="48" spans="1:12" ht="16" x14ac:dyDescent="0.2">
      <c r="A48" s="7"/>
      <c r="B48" s="7"/>
      <c r="C48" s="8"/>
      <c r="D48" s="7"/>
      <c r="E48" s="9"/>
      <c r="F48" s="9"/>
      <c r="G48" t="e">
        <f>VLOOKUP(D48,J:K,2,FALSE())</f>
        <v>#N/A</v>
      </c>
      <c r="H48" t="e">
        <f>G48*F48</f>
        <v>#N/A</v>
      </c>
      <c r="J48" s="10" t="s">
        <v>107</v>
      </c>
      <c r="K48" s="10">
        <v>0.89900000000000002</v>
      </c>
    </row>
    <row r="49" spans="1:11" ht="16" x14ac:dyDescent="0.2">
      <c r="A49" s="7"/>
      <c r="B49" s="7"/>
      <c r="C49" s="8"/>
      <c r="D49" s="7"/>
      <c r="E49" s="9"/>
      <c r="F49" s="9"/>
      <c r="G49" t="e">
        <f>VLOOKUP(D49,J:K,2,FALSE())</f>
        <v>#N/A</v>
      </c>
      <c r="H49" t="e">
        <f>G49*F49</f>
        <v>#N/A</v>
      </c>
      <c r="J49" s="10" t="s">
        <v>108</v>
      </c>
      <c r="K49" s="10">
        <v>0.90600000000000003</v>
      </c>
    </row>
    <row r="50" spans="1:11" ht="16" x14ac:dyDescent="0.2">
      <c r="A50" s="7"/>
      <c r="B50" s="7"/>
      <c r="C50" s="8"/>
      <c r="D50" s="7"/>
      <c r="E50" s="9"/>
      <c r="F50" s="9"/>
      <c r="G50" t="e">
        <f>VLOOKUP(D50,J:K,2,FALSE())</f>
        <v>#N/A</v>
      </c>
      <c r="H50" t="e">
        <f>G50*F50</f>
        <v>#N/A</v>
      </c>
      <c r="J50" s="10" t="s">
        <v>109</v>
      </c>
      <c r="K50" s="10">
        <v>0.91600000000000004</v>
      </c>
    </row>
    <row r="51" spans="1:11" ht="16" x14ac:dyDescent="0.2">
      <c r="A51" s="7"/>
      <c r="B51" s="7"/>
      <c r="C51" s="8"/>
      <c r="D51" s="7"/>
      <c r="E51" s="9"/>
      <c r="F51" s="9"/>
      <c r="G51" t="e">
        <f>VLOOKUP(D51,J:K,2,FALSE())</f>
        <v>#N/A</v>
      </c>
      <c r="H51" t="e">
        <f>G51*F51</f>
        <v>#N/A</v>
      </c>
      <c r="J51" s="10" t="s">
        <v>110</v>
      </c>
      <c r="K51" s="10">
        <v>0.91700000000000004</v>
      </c>
    </row>
    <row r="52" spans="1:11" ht="16" x14ac:dyDescent="0.2">
      <c r="A52" s="7"/>
      <c r="B52" s="7"/>
      <c r="C52" s="8"/>
      <c r="D52" s="7"/>
      <c r="E52" s="9"/>
      <c r="F52" s="9"/>
      <c r="G52" t="e">
        <f>VLOOKUP(D52,J:K,2,FALSE())</f>
        <v>#N/A</v>
      </c>
      <c r="H52" t="e">
        <f>G52*F52</f>
        <v>#N/A</v>
      </c>
      <c r="J52" s="10" t="s">
        <v>111</v>
      </c>
      <c r="K52" s="10">
        <v>0.98</v>
      </c>
    </row>
    <row r="53" spans="1:11" ht="16" x14ac:dyDescent="0.2">
      <c r="A53" s="7"/>
      <c r="B53" s="7"/>
      <c r="C53" s="8"/>
      <c r="D53" s="7"/>
      <c r="E53" s="9"/>
      <c r="F53" s="9"/>
      <c r="G53" t="e">
        <f>VLOOKUP(D53,J:K,2,FALSE())</f>
        <v>#N/A</v>
      </c>
      <c r="H53" t="e">
        <f>G53*F53</f>
        <v>#N/A</v>
      </c>
      <c r="J53" s="10" t="s">
        <v>112</v>
      </c>
      <c r="K53" s="10">
        <v>0.93700000000000006</v>
      </c>
    </row>
    <row r="54" spans="1:11" x14ac:dyDescent="0.2">
      <c r="A54" s="7"/>
      <c r="B54" s="7"/>
      <c r="C54" s="8"/>
      <c r="D54" s="7"/>
      <c r="E54" s="9"/>
      <c r="F54" s="9"/>
      <c r="G54" t="e">
        <f>VLOOKUP(D54,J:K,2,FALSE())</f>
        <v>#N/A</v>
      </c>
      <c r="H54" t="e">
        <f>G54*F54</f>
        <v>#N/A</v>
      </c>
    </row>
    <row r="55" spans="1:11" x14ac:dyDescent="0.2">
      <c r="A55" s="7"/>
      <c r="B55" s="7"/>
      <c r="C55" s="8"/>
      <c r="D55" s="7"/>
      <c r="E55" s="9"/>
      <c r="F55" s="9"/>
      <c r="G55" t="e">
        <f>VLOOKUP(D55,J:K,2,FALSE())</f>
        <v>#N/A</v>
      </c>
      <c r="H55" t="e">
        <f>G55*F55</f>
        <v>#N/A</v>
      </c>
    </row>
    <row r="56" spans="1:11" x14ac:dyDescent="0.2">
      <c r="A56" s="7"/>
      <c r="B56" s="7"/>
      <c r="C56" s="8"/>
      <c r="D56" s="7"/>
      <c r="E56" s="9"/>
      <c r="F56" s="9"/>
      <c r="G56" t="e">
        <f>VLOOKUP(D56,J:K,2,FALSE())</f>
        <v>#N/A</v>
      </c>
      <c r="H56" t="e">
        <f>G56*F56</f>
        <v>#N/A</v>
      </c>
    </row>
    <row r="57" spans="1:11" x14ac:dyDescent="0.2">
      <c r="A57" s="7"/>
      <c r="B57" s="7"/>
      <c r="C57" s="8"/>
      <c r="D57" s="7"/>
      <c r="E57" s="9"/>
      <c r="F57" s="9"/>
      <c r="G57" t="e">
        <f>VLOOKUP(D57,J:K,2,FALSE())</f>
        <v>#N/A</v>
      </c>
      <c r="H57" t="e">
        <f>G57*F57</f>
        <v>#N/A</v>
      </c>
    </row>
    <row r="58" spans="1:11" x14ac:dyDescent="0.2">
      <c r="A58" s="7"/>
      <c r="B58" s="7"/>
      <c r="C58" s="8"/>
      <c r="D58" s="7"/>
      <c r="E58" s="9"/>
      <c r="F58" s="9"/>
      <c r="G58" t="e">
        <f>VLOOKUP(D58,J:K,2,FALSE())</f>
        <v>#N/A</v>
      </c>
      <c r="H58" t="e">
        <f>G58*F58</f>
        <v>#N/A</v>
      </c>
    </row>
    <row r="59" spans="1:11" x14ac:dyDescent="0.2">
      <c r="A59" s="7"/>
      <c r="B59" s="7"/>
      <c r="C59" s="8"/>
      <c r="D59" s="7"/>
      <c r="E59" s="9"/>
      <c r="F59" s="9"/>
      <c r="G59" t="e">
        <f>VLOOKUP(D59,J:K,2,FALSE())</f>
        <v>#N/A</v>
      </c>
      <c r="H59" t="e">
        <f>G59*F59</f>
        <v>#N/A</v>
      </c>
    </row>
    <row r="60" spans="1:11" x14ac:dyDescent="0.2">
      <c r="A60" s="7"/>
      <c r="B60" s="7"/>
      <c r="C60" s="8"/>
      <c r="D60" s="7"/>
      <c r="E60" s="9"/>
      <c r="F60" s="9"/>
      <c r="G60" t="e">
        <f>VLOOKUP(D60,J:K,2,FALSE())</f>
        <v>#N/A</v>
      </c>
      <c r="H60" t="e">
        <f>G60*F60</f>
        <v>#N/A</v>
      </c>
    </row>
    <row r="61" spans="1:11" x14ac:dyDescent="0.2">
      <c r="A61" s="7"/>
      <c r="B61" s="7"/>
      <c r="C61" s="8"/>
      <c r="D61" s="7"/>
      <c r="E61" s="9"/>
      <c r="F61" s="9"/>
      <c r="G61" t="e">
        <f>VLOOKUP(D61,J:K,2,FALSE())</f>
        <v>#N/A</v>
      </c>
      <c r="H61" t="e">
        <f>G61*F61</f>
        <v>#N/A</v>
      </c>
    </row>
    <row r="62" spans="1:11" x14ac:dyDescent="0.2">
      <c r="A62" s="7"/>
      <c r="B62" s="7"/>
      <c r="C62" s="8"/>
      <c r="D62" s="7"/>
      <c r="E62" s="9"/>
      <c r="F62" s="9"/>
      <c r="G62" t="e">
        <f>VLOOKUP(D62,J:K,2,FALSE())</f>
        <v>#N/A</v>
      </c>
      <c r="H62" t="e">
        <f>G62*F62</f>
        <v>#N/A</v>
      </c>
    </row>
    <row r="63" spans="1:11" x14ac:dyDescent="0.2">
      <c r="A63" s="7"/>
      <c r="B63" s="7"/>
      <c r="C63" s="8"/>
      <c r="D63" s="7"/>
      <c r="E63" s="9"/>
      <c r="F63" s="9"/>
      <c r="G63" t="e">
        <f>VLOOKUP(D63,J:K,2,FALSE())</f>
        <v>#N/A</v>
      </c>
      <c r="H63" t="e">
        <f>G63*F63</f>
        <v>#N/A</v>
      </c>
    </row>
    <row r="64" spans="1:11" x14ac:dyDescent="0.2">
      <c r="A64" s="7"/>
      <c r="B64" s="7"/>
      <c r="C64" s="8"/>
      <c r="D64" s="7"/>
      <c r="E64" s="9"/>
      <c r="F64" s="9"/>
      <c r="G64" t="e">
        <f>VLOOKUP(D64,J:K,2,FALSE())</f>
        <v>#N/A</v>
      </c>
      <c r="H64" t="e">
        <f>G64*F64</f>
        <v>#N/A</v>
      </c>
    </row>
    <row r="65" spans="1:8" x14ac:dyDescent="0.2">
      <c r="A65" s="7"/>
      <c r="B65" s="7"/>
      <c r="C65" s="8"/>
      <c r="D65" s="7"/>
      <c r="E65" s="9"/>
      <c r="F65" s="9"/>
      <c r="G65" t="e">
        <f>VLOOKUP(D65,J:K,2,FALSE())</f>
        <v>#N/A</v>
      </c>
      <c r="H65" t="e">
        <f>G65*F65</f>
        <v>#N/A</v>
      </c>
    </row>
    <row r="66" spans="1:8" x14ac:dyDescent="0.2">
      <c r="A66" s="7"/>
      <c r="B66" s="7"/>
      <c r="C66" s="8"/>
      <c r="D66" s="7"/>
      <c r="E66" s="9"/>
      <c r="F66" s="9"/>
      <c r="G66" t="e">
        <f>VLOOKUP(D66,J:K,2,FALSE())</f>
        <v>#N/A</v>
      </c>
      <c r="H66" t="e">
        <f>G66*F66</f>
        <v>#N/A</v>
      </c>
    </row>
    <row r="67" spans="1:8" x14ac:dyDescent="0.2">
      <c r="A67" s="7"/>
      <c r="B67" s="7"/>
      <c r="C67" s="8"/>
      <c r="D67" s="7"/>
      <c r="E67" s="9"/>
      <c r="F67" s="9"/>
      <c r="G67" t="e">
        <f>VLOOKUP(D67,J:K,2,FALSE())</f>
        <v>#N/A</v>
      </c>
      <c r="H67" t="e">
        <f>G67*F67</f>
        <v>#N/A</v>
      </c>
    </row>
    <row r="68" spans="1:8" x14ac:dyDescent="0.2">
      <c r="A68" s="7"/>
      <c r="B68" s="7"/>
      <c r="C68" s="8"/>
      <c r="D68" s="7"/>
      <c r="E68" s="9"/>
      <c r="F68" s="9"/>
      <c r="G68" t="e">
        <f>VLOOKUP(D68,J:K,2,FALSE())</f>
        <v>#N/A</v>
      </c>
      <c r="H68" t="e">
        <f>G68*F68</f>
        <v>#N/A</v>
      </c>
    </row>
    <row r="69" spans="1:8" x14ac:dyDescent="0.2">
      <c r="A69" s="7"/>
      <c r="B69" s="7"/>
      <c r="C69" s="8"/>
      <c r="D69" s="7"/>
      <c r="E69" s="9"/>
      <c r="F69" s="9"/>
      <c r="G69" t="e">
        <f>VLOOKUP(D69,J:K,2,FALSE())</f>
        <v>#N/A</v>
      </c>
      <c r="H69" t="e">
        <f>G69*F69</f>
        <v>#N/A</v>
      </c>
    </row>
    <row r="70" spans="1:8" x14ac:dyDescent="0.2">
      <c r="A70" s="7"/>
      <c r="B70" s="7"/>
      <c r="C70" s="8"/>
      <c r="D70" s="7"/>
      <c r="E70" s="9"/>
      <c r="F70" s="9"/>
      <c r="G70" t="e">
        <f>VLOOKUP(D70,J:K,2,FALSE())</f>
        <v>#N/A</v>
      </c>
      <c r="H70" t="e">
        <f>G70*F70</f>
        <v>#N/A</v>
      </c>
    </row>
    <row r="71" spans="1:8" x14ac:dyDescent="0.2">
      <c r="A71" s="7"/>
      <c r="B71" s="7"/>
      <c r="C71" s="8"/>
      <c r="D71" s="7"/>
      <c r="E71" s="9"/>
      <c r="F71" s="9"/>
      <c r="G71" t="e">
        <f>VLOOKUP(D71,J:K,2,FALSE())</f>
        <v>#N/A</v>
      </c>
      <c r="H71" t="e">
        <f>G71*F71</f>
        <v>#N/A</v>
      </c>
    </row>
    <row r="72" spans="1:8" x14ac:dyDescent="0.2">
      <c r="A72" s="7"/>
      <c r="B72" s="7"/>
      <c r="C72" s="8"/>
      <c r="D72" s="7"/>
      <c r="E72" s="9"/>
      <c r="F72" s="9"/>
      <c r="G72" t="e">
        <f>VLOOKUP(D72,J:K,2,FALSE())</f>
        <v>#N/A</v>
      </c>
      <c r="H72" t="e">
        <f>G72*F72</f>
        <v>#N/A</v>
      </c>
    </row>
    <row r="73" spans="1:8" x14ac:dyDescent="0.2">
      <c r="A73" s="7"/>
      <c r="B73" s="7"/>
      <c r="C73" s="8"/>
      <c r="D73" s="7"/>
      <c r="E73" s="9"/>
      <c r="F73" s="9"/>
      <c r="G73" t="e">
        <f>VLOOKUP(D73,J:K,2,FALSE())</f>
        <v>#N/A</v>
      </c>
      <c r="H73" t="e">
        <f>G73*F73</f>
        <v>#N/A</v>
      </c>
    </row>
    <row r="74" spans="1:8" x14ac:dyDescent="0.2">
      <c r="A74" s="7"/>
      <c r="B74" s="7"/>
      <c r="C74" s="8"/>
      <c r="D74" s="7"/>
      <c r="E74" s="9"/>
      <c r="F74" s="9"/>
      <c r="G74" t="e">
        <f>VLOOKUP(D74,J:K,2,FALSE())</f>
        <v>#N/A</v>
      </c>
      <c r="H74" t="e">
        <f>G74*F74</f>
        <v>#N/A</v>
      </c>
    </row>
    <row r="75" spans="1:8" x14ac:dyDescent="0.2">
      <c r="A75" s="7"/>
      <c r="B75" s="7"/>
      <c r="C75" s="8"/>
      <c r="D75" s="7"/>
      <c r="E75" s="9"/>
      <c r="F75" s="9"/>
      <c r="G75" t="e">
        <f>VLOOKUP(D75,J:K,2,FALSE())</f>
        <v>#N/A</v>
      </c>
      <c r="H75" t="e">
        <f>G75*F75</f>
        <v>#N/A</v>
      </c>
    </row>
    <row r="76" spans="1:8" x14ac:dyDescent="0.2">
      <c r="A76" s="7"/>
      <c r="B76" s="7"/>
      <c r="C76" s="8"/>
      <c r="D76" s="7"/>
      <c r="E76" s="9"/>
      <c r="F76" s="9"/>
      <c r="G76" t="e">
        <f>VLOOKUP(D76,J:K,2,FALSE())</f>
        <v>#N/A</v>
      </c>
      <c r="H76" t="e">
        <f>G76*F76</f>
        <v>#N/A</v>
      </c>
    </row>
    <row r="77" spans="1:8" x14ac:dyDescent="0.2">
      <c r="A77" s="7"/>
      <c r="B77" s="7"/>
      <c r="C77" s="8"/>
      <c r="D77" s="7"/>
      <c r="E77" s="9"/>
      <c r="F77" s="9"/>
      <c r="G77" t="e">
        <f>VLOOKUP(D77,J:K,2,FALSE())</f>
        <v>#N/A</v>
      </c>
      <c r="H77" t="e">
        <f>G77*F77</f>
        <v>#N/A</v>
      </c>
    </row>
    <row r="78" spans="1:8" x14ac:dyDescent="0.2">
      <c r="A78" s="7"/>
      <c r="B78" s="7"/>
      <c r="C78" s="8"/>
      <c r="D78" s="7"/>
      <c r="E78" s="9"/>
      <c r="F78" s="9"/>
      <c r="G78" t="e">
        <f>VLOOKUP(D78,J:K,2,FALSE())</f>
        <v>#N/A</v>
      </c>
      <c r="H78" t="e">
        <f>G78*F78</f>
        <v>#N/A</v>
      </c>
    </row>
    <row r="79" spans="1:8" x14ac:dyDescent="0.2">
      <c r="A79" s="7"/>
      <c r="B79" s="7"/>
      <c r="C79" s="8"/>
      <c r="D79" s="7"/>
      <c r="E79" s="9"/>
      <c r="F79" s="9"/>
      <c r="G79" t="e">
        <f>VLOOKUP(D79,J:K,2,FALSE())</f>
        <v>#N/A</v>
      </c>
      <c r="H79" t="e">
        <f>G79*F79</f>
        <v>#N/A</v>
      </c>
    </row>
    <row r="80" spans="1:8" x14ac:dyDescent="0.2">
      <c r="A80" s="7"/>
      <c r="B80" s="7"/>
      <c r="C80" s="8"/>
      <c r="D80" s="7"/>
      <c r="E80" s="9"/>
      <c r="F80" s="9"/>
      <c r="G80" t="e">
        <f>VLOOKUP(D80,J:K,2,FALSE())</f>
        <v>#N/A</v>
      </c>
      <c r="H80" t="e">
        <f>G80*F80</f>
        <v>#N/A</v>
      </c>
    </row>
    <row r="81" spans="1:8" x14ac:dyDescent="0.2">
      <c r="A81" s="7"/>
      <c r="B81" s="7"/>
      <c r="C81" s="8"/>
      <c r="D81" s="7"/>
      <c r="E81" s="9"/>
      <c r="F81" s="9"/>
      <c r="G81" t="e">
        <f>VLOOKUP(D81,J:K,2,FALSE())</f>
        <v>#N/A</v>
      </c>
      <c r="H81" t="e">
        <f>G81*F81</f>
        <v>#N/A</v>
      </c>
    </row>
    <row r="82" spans="1:8" x14ac:dyDescent="0.2">
      <c r="A82" s="7"/>
      <c r="B82" s="7"/>
      <c r="C82" s="8"/>
      <c r="D82" s="7"/>
      <c r="E82" s="9"/>
      <c r="F82" s="9"/>
      <c r="G82" t="e">
        <f>VLOOKUP(D82,J:K,2,FALSE())</f>
        <v>#N/A</v>
      </c>
      <c r="H82" t="e">
        <f>G82*F82</f>
        <v>#N/A</v>
      </c>
    </row>
    <row r="83" spans="1:8" x14ac:dyDescent="0.2">
      <c r="A83" s="7"/>
      <c r="B83" s="7"/>
      <c r="C83" s="8"/>
      <c r="D83" s="7"/>
      <c r="E83" s="9"/>
      <c r="F83" s="9"/>
      <c r="G83" t="e">
        <f>VLOOKUP(D83,J:K,2,FALSE())</f>
        <v>#N/A</v>
      </c>
      <c r="H83" t="e">
        <f>G83*F83</f>
        <v>#N/A</v>
      </c>
    </row>
    <row r="84" spans="1:8" x14ac:dyDescent="0.2">
      <c r="A84" s="7"/>
      <c r="B84" s="7"/>
      <c r="C84" s="8"/>
      <c r="D84" s="7"/>
      <c r="E84" s="9"/>
      <c r="F84" s="9"/>
      <c r="G84" t="e">
        <f>VLOOKUP(D84,J:K,2,FALSE())</f>
        <v>#N/A</v>
      </c>
      <c r="H84" t="e">
        <f>G84*F84</f>
        <v>#N/A</v>
      </c>
    </row>
    <row r="85" spans="1:8" x14ac:dyDescent="0.2">
      <c r="A85" s="7"/>
      <c r="B85" s="7"/>
      <c r="C85" s="8"/>
      <c r="D85" s="7"/>
      <c r="E85" s="9"/>
      <c r="F85" s="9"/>
      <c r="G85" t="e">
        <f>VLOOKUP(D85,J:K,2,FALSE())</f>
        <v>#N/A</v>
      </c>
      <c r="H85" t="e">
        <f>G85*F85</f>
        <v>#N/A</v>
      </c>
    </row>
    <row r="86" spans="1:8" x14ac:dyDescent="0.2">
      <c r="A86" s="7"/>
      <c r="B86" s="7"/>
      <c r="C86" s="8"/>
      <c r="D86" s="7"/>
      <c r="E86" s="9"/>
      <c r="F86" s="9"/>
      <c r="G86" t="e">
        <f>VLOOKUP(D86,J:K,2,FALSE())</f>
        <v>#N/A</v>
      </c>
      <c r="H86" t="e">
        <f>G86*F86</f>
        <v>#N/A</v>
      </c>
    </row>
    <row r="87" spans="1:8" x14ac:dyDescent="0.2">
      <c r="A87" s="7"/>
      <c r="B87" s="7"/>
      <c r="C87" s="8"/>
      <c r="D87" s="7"/>
      <c r="E87" s="9"/>
      <c r="F87" s="9"/>
      <c r="G87" t="e">
        <f>VLOOKUP(D87,J:K,2,FALSE())</f>
        <v>#N/A</v>
      </c>
      <c r="H87" t="e">
        <f>G87*F87</f>
        <v>#N/A</v>
      </c>
    </row>
    <row r="88" spans="1:8" x14ac:dyDescent="0.2">
      <c r="A88" s="7"/>
      <c r="B88" s="7"/>
      <c r="C88" s="8"/>
      <c r="D88" s="7"/>
      <c r="E88" s="9"/>
      <c r="F88" s="9"/>
      <c r="G88" t="e">
        <f>VLOOKUP(D88,J:K,2,FALSE())</f>
        <v>#N/A</v>
      </c>
      <c r="H88" t="e">
        <f>G88*F88</f>
        <v>#N/A</v>
      </c>
    </row>
    <row r="89" spans="1:8" x14ac:dyDescent="0.2">
      <c r="A89" s="7"/>
      <c r="B89" s="7"/>
      <c r="C89" s="8"/>
      <c r="D89" s="7"/>
      <c r="E89" s="9"/>
      <c r="F89" s="9"/>
      <c r="G89" t="e">
        <f>VLOOKUP(D89,J:K,2,FALSE())</f>
        <v>#N/A</v>
      </c>
      <c r="H89" t="e">
        <f>G89*F89</f>
        <v>#N/A</v>
      </c>
    </row>
    <row r="90" spans="1:8" x14ac:dyDescent="0.2">
      <c r="A90" s="7"/>
      <c r="B90" s="7"/>
      <c r="C90" s="8"/>
      <c r="D90" s="7"/>
      <c r="E90" s="9"/>
      <c r="F90" s="9"/>
      <c r="G90" t="e">
        <f>VLOOKUP(D90,J:K,2,FALSE())</f>
        <v>#N/A</v>
      </c>
      <c r="H90" t="e">
        <f>G90*F90</f>
        <v>#N/A</v>
      </c>
    </row>
    <row r="91" spans="1:8" x14ac:dyDescent="0.2">
      <c r="A91" s="7"/>
      <c r="B91" s="7"/>
      <c r="C91" s="8"/>
      <c r="D91" s="7"/>
      <c r="E91" s="9"/>
      <c r="F91" s="9"/>
      <c r="G91" t="e">
        <f>VLOOKUP(D91,J:K,2,FALSE())</f>
        <v>#N/A</v>
      </c>
      <c r="H91" t="e">
        <f>G91*F91</f>
        <v>#N/A</v>
      </c>
    </row>
    <row r="92" spans="1:8" x14ac:dyDescent="0.2">
      <c r="A92" s="7"/>
      <c r="B92" s="7"/>
      <c r="C92" s="8"/>
      <c r="D92" s="7"/>
      <c r="E92" s="9"/>
      <c r="F92" s="9"/>
      <c r="G92" t="e">
        <f>VLOOKUP(D92,J:K,2,FALSE())</f>
        <v>#N/A</v>
      </c>
      <c r="H92" t="e">
        <f>G92*F92</f>
        <v>#N/A</v>
      </c>
    </row>
    <row r="93" spans="1:8" x14ac:dyDescent="0.2">
      <c r="A93" s="7"/>
      <c r="B93" s="7"/>
      <c r="C93" s="8"/>
      <c r="D93" s="7"/>
      <c r="E93" s="9"/>
      <c r="F93" s="9"/>
      <c r="G93" t="e">
        <f>VLOOKUP(D93,J:K,2,FALSE())</f>
        <v>#N/A</v>
      </c>
      <c r="H93" t="e">
        <f>G93*F93</f>
        <v>#N/A</v>
      </c>
    </row>
    <row r="94" spans="1:8" x14ac:dyDescent="0.2">
      <c r="A94" s="7"/>
      <c r="B94" s="7"/>
      <c r="C94" s="8"/>
      <c r="D94" s="7"/>
      <c r="E94" s="9"/>
      <c r="F94" s="9"/>
      <c r="G94" t="e">
        <f>VLOOKUP(D94,J:K,2,FALSE())</f>
        <v>#N/A</v>
      </c>
      <c r="H94" t="e">
        <f>G94*F94</f>
        <v>#N/A</v>
      </c>
    </row>
    <row r="95" spans="1:8" x14ac:dyDescent="0.2">
      <c r="A95" s="7"/>
      <c r="B95" s="7"/>
      <c r="C95" s="8"/>
      <c r="D95" s="7"/>
      <c r="E95" s="9"/>
      <c r="F95" s="9"/>
      <c r="G95" t="e">
        <f>VLOOKUP(D95,J:K,2,FALSE())</f>
        <v>#N/A</v>
      </c>
      <c r="H95" t="e">
        <f>G95*F95</f>
        <v>#N/A</v>
      </c>
    </row>
    <row r="96" spans="1:8" x14ac:dyDescent="0.2">
      <c r="A96" s="7"/>
      <c r="B96" s="7"/>
      <c r="C96" s="8"/>
      <c r="D96" s="7"/>
      <c r="E96" s="9"/>
      <c r="F96" s="9"/>
      <c r="G96" t="e">
        <f>VLOOKUP(D96,J:K,2,FALSE())</f>
        <v>#N/A</v>
      </c>
      <c r="H96" t="e">
        <f>G96*F96</f>
        <v>#N/A</v>
      </c>
    </row>
    <row r="97" spans="1:8" x14ac:dyDescent="0.2">
      <c r="A97" s="7"/>
      <c r="B97" s="7"/>
      <c r="C97" s="8"/>
      <c r="D97" s="7"/>
      <c r="E97" s="9"/>
      <c r="F97" s="9"/>
      <c r="G97" t="e">
        <f>VLOOKUP(D97,J:K,2,FALSE())</f>
        <v>#N/A</v>
      </c>
      <c r="H97" t="e">
        <f>G97*F97</f>
        <v>#N/A</v>
      </c>
    </row>
    <row r="98" spans="1:8" x14ac:dyDescent="0.2">
      <c r="A98" s="7"/>
      <c r="B98" s="7"/>
      <c r="C98" s="8"/>
      <c r="D98" s="7"/>
      <c r="E98" s="9"/>
      <c r="F98" s="9"/>
      <c r="G98" t="e">
        <f>VLOOKUP(D98,J:K,2,FALSE())</f>
        <v>#N/A</v>
      </c>
      <c r="H98" t="e">
        <f>G98*F98</f>
        <v>#N/A</v>
      </c>
    </row>
    <row r="99" spans="1:8" x14ac:dyDescent="0.2">
      <c r="A99" s="7"/>
      <c r="B99" s="7"/>
      <c r="C99" s="8"/>
      <c r="D99" s="7"/>
      <c r="E99" s="9"/>
      <c r="F99" s="9"/>
      <c r="G99" t="e">
        <f>VLOOKUP(D99,J:K,2,FALSE())</f>
        <v>#N/A</v>
      </c>
      <c r="H99" t="e">
        <f>G99*F99</f>
        <v>#N/A</v>
      </c>
    </row>
    <row r="100" spans="1:8" x14ac:dyDescent="0.2">
      <c r="A100" s="7"/>
      <c r="B100" s="7"/>
      <c r="C100" s="8"/>
      <c r="D100" s="7"/>
      <c r="E100" s="9"/>
      <c r="F100" s="9"/>
      <c r="G100" t="e">
        <f>VLOOKUP(D100,J:K,2,FALSE())</f>
        <v>#N/A</v>
      </c>
      <c r="H100" t="e">
        <f>G100*F100</f>
        <v>#N/A</v>
      </c>
    </row>
  </sheetData>
  <autoFilter ref="A14:H100" xr:uid="{00000000-0009-0000-0000-000001000000}"/>
  <sortState xmlns:xlrd2="http://schemas.microsoft.com/office/spreadsheetml/2017/richdata2" ref="A14:L112">
    <sortCondition ref="L1:L112"/>
  </sortState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"/>
  <sheetViews>
    <sheetView windowProtection="1" zoomScaleNormal="100" workbookViewId="0">
      <pane ySplit="1" topLeftCell="A2" activePane="bottomLeft" state="frozen"/>
      <selection pane="bottomLeft" activeCell="L6" sqref="L6:L9"/>
    </sheetView>
  </sheetViews>
  <sheetFormatPr baseColWidth="10" defaultColWidth="8.83203125" defaultRowHeight="15" x14ac:dyDescent="0.2"/>
  <cols>
    <col min="1" max="1" width="26"/>
    <col min="2" max="2" width="18.83203125"/>
    <col min="3" max="3" width="13.83203125"/>
    <col min="4" max="4" width="7.6640625"/>
    <col min="5" max="5" width="20"/>
    <col min="6" max="6" width="17"/>
    <col min="7" max="7" width="12"/>
    <col min="8" max="8" width="16.33203125"/>
    <col min="9" max="9" width="12.5"/>
    <col min="10" max="10" width="8.83203125" style="5"/>
    <col min="11" max="11" width="10.5" style="5"/>
    <col min="12" max="1025" width="8.6640625"/>
  </cols>
  <sheetData>
    <row r="1" spans="1:12" x14ac:dyDescent="0.2">
      <c r="A1" s="6" t="s">
        <v>15</v>
      </c>
      <c r="B1" s="6" t="s">
        <v>16</v>
      </c>
      <c r="C1" s="6" t="s">
        <v>17</v>
      </c>
      <c r="D1" s="6" t="s">
        <v>18</v>
      </c>
      <c r="E1" s="6" t="s">
        <v>19</v>
      </c>
      <c r="F1" s="6" t="s">
        <v>20</v>
      </c>
      <c r="G1" s="6" t="s">
        <v>21</v>
      </c>
      <c r="H1" s="6" t="s">
        <v>22</v>
      </c>
      <c r="I1" s="6" t="s">
        <v>23</v>
      </c>
      <c r="J1" s="5" t="s">
        <v>18</v>
      </c>
      <c r="K1" s="5" t="s">
        <v>24</v>
      </c>
      <c r="L1" s="6" t="s">
        <v>115</v>
      </c>
    </row>
    <row r="2" spans="1:12" ht="16" x14ac:dyDescent="0.2">
      <c r="A2" s="7" t="str">
        <f>'PE6'!A6</f>
        <v>five watt world</v>
      </c>
      <c r="B2" s="7" t="str">
        <f>'PE6'!B6</f>
        <v>Nathan Roberts</v>
      </c>
      <c r="C2" s="7">
        <f>'PE6'!C6</f>
        <v>11</v>
      </c>
      <c r="D2" s="7" t="str">
        <f>'PE6'!D6</f>
        <v>DST</v>
      </c>
      <c r="E2" s="9" t="s">
        <v>31</v>
      </c>
      <c r="F2" s="9">
        <v>36.317</v>
      </c>
      <c r="G2">
        <f>'PE6'!G6</f>
        <v>0.81799999999999995</v>
      </c>
      <c r="H2">
        <f>G2*F2</f>
        <v>29.707305999999999</v>
      </c>
      <c r="J2" s="10" t="s">
        <v>69</v>
      </c>
      <c r="K2" s="10">
        <v>0.83599999999999997</v>
      </c>
      <c r="L2" s="12">
        <f>AVERAGEIF(A:A, A2, H:H)</f>
        <v>29.03163275</v>
      </c>
    </row>
    <row r="3" spans="1:12" ht="16" x14ac:dyDescent="0.2">
      <c r="A3" s="7" t="str">
        <f>'PE6'!A7</f>
        <v>five watt world</v>
      </c>
      <c r="B3" s="7" t="str">
        <f>'PE6'!B7</f>
        <v>Brandon Hipp</v>
      </c>
      <c r="C3" s="7">
        <f>'PE6'!C7</f>
        <v>12</v>
      </c>
      <c r="D3" s="7" t="str">
        <f>'PE6'!D7</f>
        <v>EST</v>
      </c>
      <c r="E3" s="9">
        <v>6</v>
      </c>
      <c r="F3" s="9">
        <v>36.145000000000003</v>
      </c>
      <c r="G3">
        <f>'PE6'!G7</f>
        <v>0.81499999999999995</v>
      </c>
      <c r="H3">
        <f>G3*F3</f>
        <v>29.458175000000001</v>
      </c>
      <c r="J3" s="10" t="s">
        <v>69</v>
      </c>
      <c r="K3" s="10">
        <v>0.83599999999999997</v>
      </c>
      <c r="L3" s="12">
        <f>AVERAGEIF(A:A, A3, H:H)</f>
        <v>29.03163275</v>
      </c>
    </row>
    <row r="4" spans="1:12" ht="16" x14ac:dyDescent="0.2">
      <c r="A4" s="7" t="str">
        <f>'PE6'!A8</f>
        <v>five watt world</v>
      </c>
      <c r="B4" s="7" t="str">
        <f>'PE6'!B8</f>
        <v>Nick Isaac</v>
      </c>
      <c r="C4" s="7">
        <f>'PE6'!C8</f>
        <v>15</v>
      </c>
      <c r="D4" s="7" t="str">
        <f>'PE6'!D8</f>
        <v>BS</v>
      </c>
      <c r="E4" s="9">
        <v>5</v>
      </c>
      <c r="F4" s="9">
        <v>34.405000000000001</v>
      </c>
      <c r="G4">
        <f>'PE6'!G8</f>
        <v>0.81899999999999995</v>
      </c>
      <c r="H4">
        <f>G4*F4</f>
        <v>28.177695</v>
      </c>
      <c r="J4" s="10" t="s">
        <v>69</v>
      </c>
      <c r="K4" s="10">
        <v>0.83599999999999997</v>
      </c>
      <c r="L4" s="12">
        <f>AVERAGEIF(A:A, A4, H:H)</f>
        <v>29.03163275</v>
      </c>
    </row>
    <row r="5" spans="1:12" ht="16" x14ac:dyDescent="0.2">
      <c r="A5" s="7" t="str">
        <f>'PE6'!A9</f>
        <v>five watt world</v>
      </c>
      <c r="B5" s="7" t="str">
        <f>'PE6'!B9</f>
        <v>Austin Hampton</v>
      </c>
      <c r="C5" s="7">
        <f>'PE6'!C9</f>
        <v>98</v>
      </c>
      <c r="D5" s="7" t="str">
        <f>'PE6'!D9</f>
        <v>EST</v>
      </c>
      <c r="E5" s="9">
        <v>6</v>
      </c>
      <c r="F5" s="9">
        <v>35.317</v>
      </c>
      <c r="G5">
        <f>'PE6'!G9</f>
        <v>0.81499999999999995</v>
      </c>
      <c r="H5">
        <f>G5*F5</f>
        <v>28.783354999999997</v>
      </c>
      <c r="J5" s="10" t="s">
        <v>69</v>
      </c>
      <c r="K5" s="10">
        <v>0.83599999999999997</v>
      </c>
      <c r="L5" s="12">
        <f>AVERAGEIF(A:A, A5, H:H)</f>
        <v>29.03163275</v>
      </c>
    </row>
    <row r="6" spans="1:12" ht="16" x14ac:dyDescent="0.2">
      <c r="A6" s="7" t="str">
        <f>'PE6'!A2</f>
        <v>Joel is Handsome</v>
      </c>
      <c r="B6" s="7" t="str">
        <f>'PE6'!B2</f>
        <v>Cody Mills</v>
      </c>
      <c r="C6" s="7">
        <f>'PE6'!C2</f>
        <v>39</v>
      </c>
      <c r="D6" s="7" t="str">
        <f>'PE6'!D2</f>
        <v>CST</v>
      </c>
      <c r="E6" s="9">
        <v>4</v>
      </c>
      <c r="F6" s="9">
        <v>34.335000000000001</v>
      </c>
      <c r="G6">
        <f>'PE6'!G2</f>
        <v>0.83</v>
      </c>
      <c r="H6">
        <f>G6*F6</f>
        <v>28.498049999999999</v>
      </c>
      <c r="J6" s="10" t="s">
        <v>69</v>
      </c>
      <c r="K6" s="10">
        <v>0.83599999999999997</v>
      </c>
      <c r="L6" s="12">
        <f>AVERAGEIF(A:A, A6, H:H)</f>
        <v>29.112106749999999</v>
      </c>
    </row>
    <row r="7" spans="1:12" ht="16" x14ac:dyDescent="0.2">
      <c r="A7" s="7" t="str">
        <f>'PE6'!A3</f>
        <v>Joel is Handsome</v>
      </c>
      <c r="B7" s="7" t="str">
        <f>'PE6'!B3</f>
        <v>Mark Minge</v>
      </c>
      <c r="C7" s="7">
        <f>'PE6'!C3</f>
        <v>91</v>
      </c>
      <c r="D7" s="7" t="str">
        <f>'PE6'!D3</f>
        <v>AS</v>
      </c>
      <c r="E7" s="9">
        <v>4</v>
      </c>
      <c r="F7" s="9">
        <v>35.146999999999998</v>
      </c>
      <c r="G7">
        <f>'PE6'!G3</f>
        <v>0.82599999999999996</v>
      </c>
      <c r="H7">
        <f>G7*F7</f>
        <v>29.031421999999996</v>
      </c>
      <c r="J7" s="10" t="s">
        <v>69</v>
      </c>
      <c r="K7" s="10">
        <v>0.83599999999999997</v>
      </c>
      <c r="L7" s="12">
        <f>AVERAGEIF(A:A, A7, H:H)</f>
        <v>29.112106749999999</v>
      </c>
    </row>
    <row r="8" spans="1:12" ht="16" x14ac:dyDescent="0.2">
      <c r="A8" s="7" t="str">
        <f>'PE6'!A4</f>
        <v>Joel is Handsome</v>
      </c>
      <c r="B8" s="7" t="str">
        <f>'PE6'!B4</f>
        <v>Tavis Spencer</v>
      </c>
      <c r="C8" s="7">
        <f>'PE6'!C4</f>
        <v>67</v>
      </c>
      <c r="D8" s="7" t="str">
        <f>'PE6'!D4</f>
        <v>EST</v>
      </c>
      <c r="E8" s="9">
        <v>6</v>
      </c>
      <c r="F8" s="9">
        <v>34.732999999999997</v>
      </c>
      <c r="G8">
        <f>'PE6'!G4</f>
        <v>0.81499999999999995</v>
      </c>
      <c r="H8">
        <f>G8*F8</f>
        <v>28.307394999999996</v>
      </c>
      <c r="J8" s="10" t="s">
        <v>69</v>
      </c>
      <c r="K8" s="10">
        <v>0.83599999999999997</v>
      </c>
      <c r="L8" s="12">
        <f>AVERAGEIF(A:A, A8, H:H)</f>
        <v>29.112106749999999</v>
      </c>
    </row>
    <row r="9" spans="1:12" ht="16" x14ac:dyDescent="0.2">
      <c r="A9" s="7" t="str">
        <f>'PE6'!A5</f>
        <v>Joel is Handsome</v>
      </c>
      <c r="B9" s="7" t="str">
        <f>'PE6'!B5</f>
        <v>Dan Steele</v>
      </c>
      <c r="C9" s="7">
        <f>'PE6'!C5</f>
        <v>191</v>
      </c>
      <c r="D9" s="7" t="str">
        <f>'PE6'!D5</f>
        <v>AS</v>
      </c>
      <c r="E9" s="9">
        <v>4</v>
      </c>
      <c r="F9" s="9">
        <v>37.06</v>
      </c>
      <c r="G9">
        <f>'PE6'!G5</f>
        <v>0.82599999999999996</v>
      </c>
      <c r="H9">
        <f>G9*F9</f>
        <v>30.611560000000001</v>
      </c>
      <c r="J9" s="10" t="s">
        <v>69</v>
      </c>
      <c r="K9" s="10">
        <v>0.83599999999999997</v>
      </c>
      <c r="L9" s="12">
        <f>AVERAGEIF(A:A, A9, H:H)</f>
        <v>29.112106749999999</v>
      </c>
    </row>
    <row r="10" spans="1:12" ht="16" x14ac:dyDescent="0.2">
      <c r="A10" s="7" t="str">
        <f>'PE6'!A10</f>
        <v>Idiocracy</v>
      </c>
      <c r="B10" s="7" t="str">
        <f>'PE6'!B10</f>
        <v>Austin Day</v>
      </c>
      <c r="C10" s="7">
        <f>'PE6'!C10</f>
        <v>23</v>
      </c>
      <c r="D10" s="7" t="str">
        <f>'PE6'!D10</f>
        <v>DS</v>
      </c>
      <c r="E10" s="9">
        <v>4</v>
      </c>
      <c r="F10" s="9">
        <v>37.441000000000003</v>
      </c>
      <c r="G10">
        <f>'PE6'!G10</f>
        <v>0.81100000000000005</v>
      </c>
      <c r="H10">
        <f>G10*F10</f>
        <v>30.364651000000006</v>
      </c>
      <c r="J10" s="10" t="s">
        <v>69</v>
      </c>
      <c r="K10" s="10">
        <v>0.83599999999999997</v>
      </c>
      <c r="L10" s="12">
        <f>AVERAGEIF(A:A, A10, H:H)</f>
        <v>30.341039250000001</v>
      </c>
    </row>
    <row r="11" spans="1:12" ht="16" x14ac:dyDescent="0.2">
      <c r="A11" s="7" t="str">
        <f>'PE6'!A11</f>
        <v>Idiocracy</v>
      </c>
      <c r="B11" s="7" t="str">
        <f>'PE6'!B11</f>
        <v>Jacob Favaron</v>
      </c>
      <c r="C11" s="7">
        <f>'PE6'!C11</f>
        <v>98</v>
      </c>
      <c r="D11" s="7" t="str">
        <f>'PE6'!D11</f>
        <v>DS</v>
      </c>
      <c r="E11" s="9">
        <v>3</v>
      </c>
      <c r="F11" s="9">
        <v>37.353000000000002</v>
      </c>
      <c r="G11">
        <f>'PE6'!G11</f>
        <v>0.81100000000000005</v>
      </c>
      <c r="H11">
        <f>G11*F11</f>
        <v>30.293283000000002</v>
      </c>
      <c r="J11" s="10" t="s">
        <v>69</v>
      </c>
      <c r="K11" s="10">
        <v>0.83599999999999997</v>
      </c>
      <c r="L11" s="12">
        <f>AVERAGEIF(A:A, A11, H:H)</f>
        <v>30.341039250000001</v>
      </c>
    </row>
    <row r="12" spans="1:12" ht="16" x14ac:dyDescent="0.2">
      <c r="A12" s="7" t="str">
        <f>'PE6'!A12</f>
        <v>Idiocracy</v>
      </c>
      <c r="B12" s="7" t="str">
        <f>'PE6'!B12</f>
        <v>Adam Delong</v>
      </c>
      <c r="C12" s="7">
        <f>'PE6'!C12</f>
        <v>325</v>
      </c>
      <c r="D12" s="7" t="str">
        <f>'PE6'!D12</f>
        <v>SSP</v>
      </c>
      <c r="E12" s="9">
        <v>5</v>
      </c>
      <c r="F12" s="9">
        <v>37.219000000000001</v>
      </c>
      <c r="G12">
        <f>'PE6'!G12</f>
        <v>0.85699999999999998</v>
      </c>
      <c r="H12">
        <f>G12*F12</f>
        <v>31.896682999999999</v>
      </c>
      <c r="J12" s="10" t="s">
        <v>69</v>
      </c>
      <c r="K12" s="10">
        <v>0.83599999999999997</v>
      </c>
      <c r="L12" s="12">
        <f>AVERAGEIF(A:A, A12, H:H)</f>
        <v>30.341039250000001</v>
      </c>
    </row>
    <row r="13" spans="1:12" ht="16" x14ac:dyDescent="0.2">
      <c r="A13" s="7" t="str">
        <f>'PE6'!A13</f>
        <v>Idiocracy</v>
      </c>
      <c r="B13" s="7" t="str">
        <f>'PE6'!B13</f>
        <v>Joel Spitsnaugle</v>
      </c>
      <c r="C13" s="7">
        <f>'PE6'!C13</f>
        <v>99</v>
      </c>
      <c r="D13" s="7" t="str">
        <f>'PE6'!D13</f>
        <v>SST</v>
      </c>
      <c r="E13" s="9">
        <v>3</v>
      </c>
      <c r="F13" s="9">
        <v>34.42</v>
      </c>
      <c r="G13">
        <f>'PE6'!G13</f>
        <v>0.83699999999999997</v>
      </c>
      <c r="H13">
        <f>G13*F13</f>
        <v>28.809540000000002</v>
      </c>
      <c r="J13" s="10" t="s">
        <v>69</v>
      </c>
      <c r="K13" s="10">
        <v>0.83599999999999997</v>
      </c>
      <c r="L13" s="12">
        <f>AVERAGEIF(A:A, A13, H:H)</f>
        <v>30.341039250000001</v>
      </c>
    </row>
    <row r="14" spans="1:12" ht="16" x14ac:dyDescent="0.2">
      <c r="A14" s="7" t="str">
        <f>'PE6'!A32</f>
        <v>Marsh Racing</v>
      </c>
      <c r="B14" s="7" t="str">
        <f>'PE6'!B32</f>
        <v>Matthew Spencer</v>
      </c>
      <c r="C14" s="7">
        <f>'PE6'!C32</f>
        <v>54</v>
      </c>
      <c r="D14" s="7" t="str">
        <f>'PE6'!D32</f>
        <v>ESP</v>
      </c>
      <c r="E14" s="9">
        <v>6</v>
      </c>
      <c r="F14" s="9">
        <v>35.226999999999997</v>
      </c>
      <c r="G14">
        <f>'PE6'!G32</f>
        <v>0.84</v>
      </c>
      <c r="H14">
        <f>G14*F14</f>
        <v>29.590679999999995</v>
      </c>
      <c r="J14" s="10" t="s">
        <v>69</v>
      </c>
      <c r="K14" s="10">
        <v>0.83599999999999997</v>
      </c>
      <c r="L14" s="12">
        <f>AVERAGEIF(A:A, A14, H:H)</f>
        <v>30.668875999999997</v>
      </c>
    </row>
    <row r="15" spans="1:12" ht="16" x14ac:dyDescent="0.2">
      <c r="A15" s="7" t="str">
        <f>'PE6'!A33</f>
        <v>Marsh Racing</v>
      </c>
      <c r="B15" s="7" t="str">
        <f>'PE6'!B33</f>
        <v>Delaney Fields</v>
      </c>
      <c r="C15" s="7">
        <f>'PE6'!C33</f>
        <v>154</v>
      </c>
      <c r="D15" s="7" t="str">
        <f>'PE6'!D33</f>
        <v>ESP</v>
      </c>
      <c r="E15" s="9">
        <v>3</v>
      </c>
      <c r="F15" s="9">
        <v>38.686</v>
      </c>
      <c r="G15">
        <f>'PE6'!G33</f>
        <v>0.84</v>
      </c>
      <c r="H15">
        <f>G15*F15</f>
        <v>32.49624</v>
      </c>
      <c r="J15" s="10" t="s">
        <v>69</v>
      </c>
      <c r="K15" s="10">
        <v>0.83599999999999997</v>
      </c>
      <c r="L15" s="12">
        <f>AVERAGEIF(A:A, A15, H:H)</f>
        <v>30.668875999999997</v>
      </c>
    </row>
    <row r="16" spans="1:12" ht="16" x14ac:dyDescent="0.2">
      <c r="A16" s="7" t="str">
        <f>'PE6'!A34</f>
        <v>Marsh Racing</v>
      </c>
      <c r="B16" s="7" t="str">
        <f>'PE6'!B34</f>
        <v>Dave Spencer</v>
      </c>
      <c r="C16" s="7">
        <f>'PE6'!C34</f>
        <v>54</v>
      </c>
      <c r="D16" s="7" t="str">
        <f>'PE6'!D34</f>
        <v>BS</v>
      </c>
      <c r="E16" s="9">
        <v>6</v>
      </c>
      <c r="F16" s="9">
        <v>36.531999999999996</v>
      </c>
      <c r="G16">
        <f>'PE6'!G34</f>
        <v>0.81899999999999995</v>
      </c>
      <c r="H16">
        <f>G16*F16</f>
        <v>29.919707999999996</v>
      </c>
      <c r="J16" s="10" t="s">
        <v>69</v>
      </c>
      <c r="K16" s="10">
        <v>0.83599999999999997</v>
      </c>
      <c r="L16" s="12">
        <f>AVERAGEIF(A:A, A16, H:H)</f>
        <v>30.668875999999997</v>
      </c>
    </row>
    <row r="17" spans="1:12" ht="16" x14ac:dyDescent="0.2">
      <c r="A17" s="7" t="str">
        <f>'PE6'!A20</f>
        <v>Peak Motorsports A</v>
      </c>
      <c r="B17" s="7" t="str">
        <f>'PE6'!B20</f>
        <v>Skyler Slone</v>
      </c>
      <c r="C17" s="7">
        <f>'PE6'!C20</f>
        <v>88</v>
      </c>
      <c r="D17" s="7" t="str">
        <f>'PE6'!D20</f>
        <v>SMF</v>
      </c>
      <c r="E17" s="9">
        <v>6</v>
      </c>
      <c r="F17" s="9">
        <v>38.679000000000002</v>
      </c>
      <c r="G17">
        <f>'PE6'!G20</f>
        <v>0.85</v>
      </c>
      <c r="H17">
        <f>G17*F17</f>
        <v>32.87715</v>
      </c>
      <c r="J17" s="10" t="s">
        <v>69</v>
      </c>
      <c r="K17" s="10">
        <v>0.83599999999999997</v>
      </c>
      <c r="L17" s="12">
        <f>AVERAGEIF(A:A, A17, H:H)</f>
        <v>33.468299999999999</v>
      </c>
    </row>
    <row r="18" spans="1:12" ht="16" x14ac:dyDescent="0.2">
      <c r="A18" s="7" t="str">
        <f>'PE6'!A21</f>
        <v>Peak Motorsports A</v>
      </c>
      <c r="B18" s="7" t="str">
        <f>'PE6'!B21</f>
        <v>Lance Notarmuzi Jr</v>
      </c>
      <c r="C18" s="7">
        <f>'PE6'!C21</f>
        <v>116</v>
      </c>
      <c r="D18" s="7" t="str">
        <f>'PE6'!D21</f>
        <v>XB</v>
      </c>
      <c r="E18" s="9">
        <v>5</v>
      </c>
      <c r="F18" s="9">
        <v>41.942999999999998</v>
      </c>
      <c r="G18">
        <f>'PE6'!G21</f>
        <v>0.84799999999999998</v>
      </c>
      <c r="H18">
        <f>G18*F18</f>
        <v>35.567664000000001</v>
      </c>
      <c r="J18" s="10" t="s">
        <v>69</v>
      </c>
      <c r="K18" s="10">
        <v>0.83599999999999997</v>
      </c>
      <c r="L18" s="12">
        <f>AVERAGEIF(A:A, A18, H:H)</f>
        <v>33.468299999999999</v>
      </c>
    </row>
    <row r="19" spans="1:12" ht="16" x14ac:dyDescent="0.2">
      <c r="A19" s="7" t="str">
        <f>'PE6'!A22</f>
        <v>Peak Motorsports A</v>
      </c>
      <c r="B19" s="7" t="str">
        <f>'PE6'!B22</f>
        <v>Dane Cope</v>
      </c>
      <c r="C19" s="7">
        <f>'PE6'!C22</f>
        <v>32</v>
      </c>
      <c r="D19" s="7" t="str">
        <f>'PE6'!D22</f>
        <v>GS</v>
      </c>
      <c r="E19" s="9" t="s">
        <v>31</v>
      </c>
      <c r="F19" s="9">
        <v>41.613</v>
      </c>
      <c r="G19">
        <f>'PE6'!G22</f>
        <v>0.79400000000000004</v>
      </c>
      <c r="H19">
        <f>G19*F19</f>
        <v>33.040722000000002</v>
      </c>
      <c r="J19" s="10" t="s">
        <v>69</v>
      </c>
      <c r="K19" s="10">
        <v>0.83599999999999997</v>
      </c>
      <c r="L19" s="12">
        <f>AVERAGEIF(A:A, A19, H:H)</f>
        <v>33.468299999999999</v>
      </c>
    </row>
    <row r="20" spans="1:12" ht="16" x14ac:dyDescent="0.2">
      <c r="A20" s="7" t="str">
        <f>'PE6'!A23</f>
        <v>Peak Motorsports A</v>
      </c>
      <c r="B20" s="7" t="str">
        <f>'PE6'!B23</f>
        <v>Gino Notarmuzi</v>
      </c>
      <c r="C20" s="7">
        <f>'PE6'!C23</f>
        <v>6</v>
      </c>
      <c r="D20" s="7" t="str">
        <f>'PE6'!D23</f>
        <v>XB</v>
      </c>
      <c r="E20" s="9">
        <v>5</v>
      </c>
      <c r="F20" s="9">
        <v>38.192999999999998</v>
      </c>
      <c r="G20">
        <f>'PE6'!G23</f>
        <v>0.84799999999999998</v>
      </c>
      <c r="H20">
        <f>G20*F20</f>
        <v>32.387663999999994</v>
      </c>
      <c r="J20" s="10" t="s">
        <v>69</v>
      </c>
      <c r="K20" s="10">
        <v>0.83599999999999997</v>
      </c>
      <c r="L20" s="12">
        <f>AVERAGEIF(A:A, A20, H:H)</f>
        <v>33.468299999999999</v>
      </c>
    </row>
    <row r="21" spans="1:12" ht="16" x14ac:dyDescent="0.2">
      <c r="A21" s="7" t="str">
        <f>'PE6'!A28</f>
        <v>Speed Society</v>
      </c>
      <c r="B21" s="7" t="str">
        <f>'PE6'!B28</f>
        <v>Eli Bowman</v>
      </c>
      <c r="C21" s="7">
        <f>'PE6'!C28</f>
        <v>8</v>
      </c>
      <c r="D21" s="7" t="str">
        <f>'PE6'!D28</f>
        <v>BS</v>
      </c>
      <c r="E21" s="9" t="s">
        <v>31</v>
      </c>
      <c r="F21" s="9">
        <v>38.396000000000001</v>
      </c>
      <c r="G21">
        <f>'PE6'!G28</f>
        <v>0.81899999999999995</v>
      </c>
      <c r="H21">
        <f>G21*F21</f>
        <v>31.446323999999997</v>
      </c>
      <c r="J21" s="10" t="s">
        <v>69</v>
      </c>
      <c r="K21" s="10">
        <v>0.83599999999999997</v>
      </c>
      <c r="L21" s="12">
        <f>AVERAGEIF(A:A, A21, H:H)</f>
        <v>35.149602250000001</v>
      </c>
    </row>
    <row r="22" spans="1:12" ht="16" x14ac:dyDescent="0.2">
      <c r="A22" s="7" t="str">
        <f>'PE6'!A29</f>
        <v>Speed Society</v>
      </c>
      <c r="B22" s="7" t="str">
        <f>'PE6'!B29</f>
        <v>Nick Bernow</v>
      </c>
      <c r="C22" s="7">
        <f>'PE6'!C29</f>
        <v>195</v>
      </c>
      <c r="D22" s="7" t="str">
        <f>'PE6'!D29</f>
        <v>GST</v>
      </c>
      <c r="E22" s="9">
        <v>5</v>
      </c>
      <c r="F22" s="9">
        <v>40.895000000000003</v>
      </c>
      <c r="G22">
        <f>'PE6'!G29</f>
        <v>0.81</v>
      </c>
      <c r="H22">
        <f>G22*F22</f>
        <v>33.124950000000005</v>
      </c>
      <c r="J22" s="10" t="s">
        <v>69</v>
      </c>
      <c r="K22" s="10">
        <v>0.83599999999999997</v>
      </c>
      <c r="L22" s="12">
        <f>AVERAGEIF(A:A, A22, H:H)</f>
        <v>35.149602250000001</v>
      </c>
    </row>
    <row r="23" spans="1:12" ht="16" x14ac:dyDescent="0.2">
      <c r="A23" s="7" t="str">
        <f>'PE6'!A30</f>
        <v>Speed Society</v>
      </c>
      <c r="B23" s="7" t="str">
        <f>'PE6'!B30</f>
        <v>Warner Carter</v>
      </c>
      <c r="C23" s="7">
        <f>'PE6'!C30</f>
        <v>26</v>
      </c>
      <c r="D23" s="7" t="str">
        <f>'PE6'!D30</f>
        <v>FS</v>
      </c>
      <c r="E23" s="9" t="s">
        <v>31</v>
      </c>
      <c r="F23" s="9">
        <v>40.344999999999999</v>
      </c>
      <c r="G23">
        <f>'PE6'!G30</f>
        <v>0.81699999999999995</v>
      </c>
      <c r="H23">
        <f>G23*F23</f>
        <v>32.961864999999996</v>
      </c>
      <c r="J23" s="10" t="s">
        <v>69</v>
      </c>
      <c r="K23" s="10">
        <v>0.83599999999999997</v>
      </c>
      <c r="L23" s="12">
        <f>AVERAGEIF(A:A, A23, H:H)</f>
        <v>35.149602250000001</v>
      </c>
    </row>
    <row r="24" spans="1:12" ht="16" x14ac:dyDescent="0.2">
      <c r="A24" s="7" t="str">
        <f>'PE6'!A31</f>
        <v>Speed Society</v>
      </c>
      <c r="B24" s="7" t="str">
        <f>'PE6'!B31</f>
        <v>Mason Clark</v>
      </c>
      <c r="C24" s="7">
        <f>'PE6'!C31</f>
        <v>370</v>
      </c>
      <c r="D24" s="7" t="str">
        <f>'PE6'!D31</f>
        <v>ES</v>
      </c>
      <c r="E24" s="9" t="s">
        <v>114</v>
      </c>
      <c r="F24" s="9">
        <v>54.512999999999998</v>
      </c>
      <c r="G24">
        <f>'PE6'!G31</f>
        <v>0.79</v>
      </c>
      <c r="H24">
        <f>G24*F24</f>
        <v>43.065269999999998</v>
      </c>
      <c r="J24" s="10" t="s">
        <v>69</v>
      </c>
      <c r="K24" s="10">
        <v>0.83599999999999997</v>
      </c>
      <c r="L24" s="12">
        <f>AVERAGEIF(A:A, A24, H:H)</f>
        <v>35.149602250000001</v>
      </c>
    </row>
    <row r="25" spans="1:12" ht="16" x14ac:dyDescent="0.2">
      <c r="A25" s="7" t="str">
        <f>'PE6'!A17</f>
        <v>Wright Stuff</v>
      </c>
      <c r="B25" s="7" t="str">
        <f>'PE6'!B17</f>
        <v>Scott Sonnek</v>
      </c>
      <c r="C25" s="7">
        <f>'PE6'!C17</f>
        <v>29</v>
      </c>
      <c r="D25" s="7" t="str">
        <f>'PE6'!D17</f>
        <v>XB</v>
      </c>
      <c r="E25" s="9">
        <v>4</v>
      </c>
      <c r="F25" s="9">
        <v>37.548000000000002</v>
      </c>
      <c r="G25">
        <f>'PE6'!G17</f>
        <v>0.84799999999999998</v>
      </c>
      <c r="H25">
        <f>G25*F25</f>
        <v>31.840704000000002</v>
      </c>
      <c r="J25" s="10" t="s">
        <v>69</v>
      </c>
      <c r="K25" s="10">
        <v>0.83599999999999997</v>
      </c>
      <c r="L25" s="12">
        <f>AVERAGEIF(A:A, A25, H:H)</f>
        <v>36.89950266666667</v>
      </c>
    </row>
    <row r="26" spans="1:12" ht="16" x14ac:dyDescent="0.2">
      <c r="A26" s="7" t="str">
        <f>'PE6'!A18</f>
        <v>Wright Stuff</v>
      </c>
      <c r="B26" s="7" t="str">
        <f>'PE6'!B18</f>
        <v>Kerry Penner</v>
      </c>
      <c r="C26" s="7">
        <f>'PE6'!C18</f>
        <v>96</v>
      </c>
      <c r="D26" s="7" t="str">
        <f>'PE6'!D18</f>
        <v>CAM-S</v>
      </c>
      <c r="E26" s="9">
        <v>5</v>
      </c>
      <c r="F26" s="9">
        <v>45.673000000000002</v>
      </c>
      <c r="G26">
        <f>'PE6'!G18</f>
        <v>0.84399999999999997</v>
      </c>
      <c r="H26">
        <f>G26*F26</f>
        <v>38.548012</v>
      </c>
      <c r="J26" s="10" t="s">
        <v>69</v>
      </c>
      <c r="K26" s="10">
        <v>0.83599999999999997</v>
      </c>
      <c r="L26" s="12">
        <f>AVERAGEIF(A:A, A26, H:H)</f>
        <v>36.89950266666667</v>
      </c>
    </row>
    <row r="27" spans="1:12" ht="16" x14ac:dyDescent="0.2">
      <c r="A27" s="7" t="str">
        <f>'PE6'!A19</f>
        <v>Wright Stuff</v>
      </c>
      <c r="B27" s="7" t="str">
        <f>'PE6'!B19</f>
        <v>Carl Rossler</v>
      </c>
      <c r="C27" s="7">
        <f>'PE6'!C19</f>
        <v>49</v>
      </c>
      <c r="D27" s="7" t="str">
        <f>'PE6'!D19</f>
        <v>GS</v>
      </c>
      <c r="E27" s="9">
        <v>5</v>
      </c>
      <c r="F27" s="9">
        <v>50.768000000000001</v>
      </c>
      <c r="G27">
        <f>'PE6'!G19</f>
        <v>0.79400000000000004</v>
      </c>
      <c r="H27">
        <f>G27*F27</f>
        <v>40.309792000000002</v>
      </c>
      <c r="J27" s="10" t="s">
        <v>69</v>
      </c>
      <c r="K27" s="10">
        <v>0.83599999999999997</v>
      </c>
      <c r="L27" s="12">
        <f>AVERAGEIF(A:A, A27, H:H)</f>
        <v>36.89950266666667</v>
      </c>
    </row>
    <row r="28" spans="1:12" ht="16" x14ac:dyDescent="0.2">
      <c r="A28" s="7" t="str">
        <f>'PE6'!A24</f>
        <v>Peak Motorsports 2</v>
      </c>
      <c r="B28" s="7" t="str">
        <f>'PE6'!B24</f>
        <v>Lance Notarmuzi Sr</v>
      </c>
      <c r="C28" s="7">
        <f>'PE6'!C24</f>
        <v>99</v>
      </c>
      <c r="D28" s="7" t="str">
        <f>'PE6'!D24</f>
        <v>CS</v>
      </c>
      <c r="E28" s="9">
        <v>6</v>
      </c>
      <c r="F28" s="9">
        <v>38.53</v>
      </c>
      <c r="G28">
        <f>'PE6'!G24</f>
        <v>0.81299999999999994</v>
      </c>
      <c r="H28">
        <f>G28*F28</f>
        <v>31.32489</v>
      </c>
      <c r="J28" s="10" t="s">
        <v>69</v>
      </c>
      <c r="K28" s="10">
        <v>0.83599999999999997</v>
      </c>
      <c r="L28" s="12">
        <f>AVERAGEIF(A:A, A28, H:H)</f>
        <v>37.519357499999998</v>
      </c>
    </row>
    <row r="29" spans="1:12" ht="16" x14ac:dyDescent="0.2">
      <c r="A29" s="7" t="str">
        <f>'PE6'!A25</f>
        <v>Peak Motorsports 2</v>
      </c>
      <c r="B29" s="7" t="str">
        <f>'PE6'!B25</f>
        <v>Nikolas Feasel</v>
      </c>
      <c r="C29" s="7">
        <f>'PE6'!C25</f>
        <v>39</v>
      </c>
      <c r="D29" s="7" t="str">
        <f>'PE6'!D25</f>
        <v>XA</v>
      </c>
      <c r="E29" s="9">
        <v>6</v>
      </c>
      <c r="F29" s="9">
        <v>61.188000000000002</v>
      </c>
      <c r="G29">
        <f>'PE6'!G25</f>
        <v>0.84599999999999997</v>
      </c>
      <c r="H29">
        <f>G29*F29</f>
        <v>51.765048</v>
      </c>
      <c r="I29" t="s">
        <v>113</v>
      </c>
      <c r="J29" s="10" t="s">
        <v>69</v>
      </c>
      <c r="K29" s="10">
        <v>0.83599999999999997</v>
      </c>
      <c r="L29" s="12">
        <f>AVERAGEIF(A:A, A29, H:H)</f>
        <v>37.519357499999998</v>
      </c>
    </row>
    <row r="30" spans="1:12" ht="16" x14ac:dyDescent="0.2">
      <c r="A30" s="7" t="str">
        <f>'PE6'!A26</f>
        <v>Peak Motorsports 2</v>
      </c>
      <c r="B30" s="7" t="str">
        <f>'PE6'!B26</f>
        <v>Levi Slone</v>
      </c>
      <c r="C30" s="7">
        <f>'PE6'!C26</f>
        <v>28</v>
      </c>
      <c r="D30" s="7" t="str">
        <f>'PE6'!D26</f>
        <v>DST</v>
      </c>
      <c r="E30" s="9">
        <v>4</v>
      </c>
      <c r="F30" s="9">
        <v>37.914000000000001</v>
      </c>
      <c r="G30">
        <f>'PE6'!G26</f>
        <v>0.81799999999999995</v>
      </c>
      <c r="H30">
        <f>G30*F30</f>
        <v>31.013652</v>
      </c>
      <c r="J30" s="10" t="s">
        <v>69</v>
      </c>
      <c r="K30" s="10">
        <v>0.83599999999999997</v>
      </c>
      <c r="L30" s="12">
        <f>AVERAGEIF(A:A, A30, H:H)</f>
        <v>37.519357499999998</v>
      </c>
    </row>
    <row r="31" spans="1:12" ht="16" x14ac:dyDescent="0.2">
      <c r="A31" s="7" t="str">
        <f>'PE6'!A27</f>
        <v>Peak Motorsports 2</v>
      </c>
      <c r="B31" s="7" t="str">
        <f>'PE6'!B27</f>
        <v>Adrian Gomez</v>
      </c>
      <c r="C31" s="7">
        <f>'PE6'!C27</f>
        <v>3</v>
      </c>
      <c r="D31" s="7" t="str">
        <f>'PE6'!D27</f>
        <v>ESP</v>
      </c>
      <c r="E31" s="9">
        <v>6</v>
      </c>
      <c r="F31" s="9">
        <v>42.826000000000001</v>
      </c>
      <c r="G31">
        <f>'PE6'!G27</f>
        <v>0.84</v>
      </c>
      <c r="H31">
        <f>G31*F31</f>
        <v>35.973839999999996</v>
      </c>
      <c r="J31" s="10" t="s">
        <v>69</v>
      </c>
      <c r="K31" s="10">
        <v>0.83599999999999997</v>
      </c>
      <c r="L31" s="12">
        <f>AVERAGEIF(A:A, A31, H:H)</f>
        <v>37.519357499999998</v>
      </c>
    </row>
    <row r="32" spans="1:12" ht="16" x14ac:dyDescent="0.2">
      <c r="A32" s="7" t="str">
        <f>'PE6'!A14</f>
        <v>BADR</v>
      </c>
      <c r="B32" s="7" t="str">
        <f>'PE6'!B14</f>
        <v>Bill Hughes</v>
      </c>
      <c r="C32" s="7">
        <f>'PE6'!C14</f>
        <v>38</v>
      </c>
      <c r="D32" s="7" t="str">
        <f>'PE6'!D14</f>
        <v>CAM-T</v>
      </c>
      <c r="E32" s="9">
        <v>4</v>
      </c>
      <c r="F32" s="9">
        <v>34.829000000000001</v>
      </c>
      <c r="G32">
        <f>'PE6'!G14</f>
        <v>0.82099999999999995</v>
      </c>
      <c r="H32">
        <f>G32*F32</f>
        <v>28.594608999999998</v>
      </c>
      <c r="J32" s="10" t="s">
        <v>69</v>
      </c>
      <c r="K32" s="10">
        <v>0.83599999999999997</v>
      </c>
      <c r="L32" s="12">
        <f>AVERAGEIF(A:A, A32, H:H)</f>
        <v>46.940148333333333</v>
      </c>
    </row>
    <row r="33" spans="1:12" ht="16" x14ac:dyDescent="0.2">
      <c r="A33" s="7" t="str">
        <f>'PE6'!A15</f>
        <v>BADR</v>
      </c>
      <c r="B33" s="7" t="str">
        <f>'PE6'!B15</f>
        <v>Travis Clark</v>
      </c>
      <c r="C33" s="7">
        <f>'PE6'!C15</f>
        <v>11</v>
      </c>
      <c r="D33" s="7" t="str">
        <f>'PE6'!D15</f>
        <v>CAM-S</v>
      </c>
      <c r="E33" s="9">
        <v>4</v>
      </c>
      <c r="F33" s="9">
        <v>33.969000000000001</v>
      </c>
      <c r="G33">
        <f>'PE6'!G15</f>
        <v>0.84399999999999997</v>
      </c>
      <c r="H33">
        <f>G33*F33</f>
        <v>28.669836</v>
      </c>
      <c r="J33" s="10" t="s">
        <v>69</v>
      </c>
      <c r="K33" s="10">
        <v>0.83599999999999997</v>
      </c>
      <c r="L33" s="12">
        <f>AVERAGEIF(A:A, A33, H:H)</f>
        <v>46.940148333333333</v>
      </c>
    </row>
    <row r="34" spans="1:12" ht="16" x14ac:dyDescent="0.2">
      <c r="A34" s="7" t="str">
        <f>'PE6'!A16</f>
        <v>BADR</v>
      </c>
      <c r="B34" s="7" t="str">
        <f>'PE6'!B16</f>
        <v>Howell</v>
      </c>
      <c r="C34" s="7">
        <f>'PE6'!C16</f>
        <v>69</v>
      </c>
      <c r="D34" s="7" t="str">
        <f>'PE6'!D16</f>
        <v>CAM-S</v>
      </c>
      <c r="E34" s="9" t="s">
        <v>31</v>
      </c>
      <c r="F34" s="9">
        <v>99</v>
      </c>
      <c r="G34">
        <f>'PE6'!G16</f>
        <v>0.84399999999999997</v>
      </c>
      <c r="H34">
        <f>G34*F34</f>
        <v>83.555999999999997</v>
      </c>
      <c r="J34" s="10" t="s">
        <v>69</v>
      </c>
      <c r="K34" s="10">
        <v>0.83599999999999997</v>
      </c>
      <c r="L34" s="12">
        <f>AVERAGEIF(A:A, A34, H:H)</f>
        <v>46.940148333333333</v>
      </c>
    </row>
    <row r="35" spans="1:12" ht="16" x14ac:dyDescent="0.2">
      <c r="A35" s="7">
        <f>'PE6'!A35</f>
        <v>0</v>
      </c>
      <c r="B35" s="7">
        <f>'PE6'!B35</f>
        <v>0</v>
      </c>
      <c r="C35" s="7">
        <f>'PE6'!C35</f>
        <v>0</v>
      </c>
      <c r="D35" s="7">
        <f>'PE6'!D35</f>
        <v>0</v>
      </c>
      <c r="E35" s="9"/>
      <c r="F35" s="9"/>
      <c r="G35" t="e">
        <f>'PE6'!G35</f>
        <v>#N/A</v>
      </c>
      <c r="H35" t="e">
        <f>G35*F35</f>
        <v>#N/A</v>
      </c>
      <c r="J35" s="10" t="s">
        <v>69</v>
      </c>
      <c r="K35" s="10">
        <v>0.83599999999999997</v>
      </c>
    </row>
    <row r="36" spans="1:12" ht="16" x14ac:dyDescent="0.2">
      <c r="A36" s="7">
        <f>'PE6'!A36</f>
        <v>0</v>
      </c>
      <c r="B36" s="7">
        <f>'PE6'!B36</f>
        <v>0</v>
      </c>
      <c r="C36" s="7">
        <f>'PE6'!C36</f>
        <v>0</v>
      </c>
      <c r="D36" s="7">
        <f>'PE6'!D36</f>
        <v>0</v>
      </c>
      <c r="E36" s="9"/>
      <c r="F36" s="9"/>
      <c r="G36" t="e">
        <f>'PE6'!G36</f>
        <v>#N/A</v>
      </c>
      <c r="H36" t="e">
        <f>G36*F36</f>
        <v>#N/A</v>
      </c>
      <c r="J36" s="10" t="s">
        <v>69</v>
      </c>
      <c r="K36" s="10">
        <v>0.83599999999999997</v>
      </c>
    </row>
    <row r="37" spans="1:12" ht="16" x14ac:dyDescent="0.2">
      <c r="A37" s="7">
        <f>'PE6'!A37</f>
        <v>0</v>
      </c>
      <c r="B37" s="7">
        <f>'PE6'!B37</f>
        <v>0</v>
      </c>
      <c r="C37" s="7">
        <f>'PE6'!C37</f>
        <v>0</v>
      </c>
      <c r="D37" s="7">
        <f>'PE6'!D37</f>
        <v>0</v>
      </c>
      <c r="E37" s="9"/>
      <c r="F37" s="9"/>
      <c r="G37" t="e">
        <f>'PE6'!G37</f>
        <v>#N/A</v>
      </c>
      <c r="H37" t="e">
        <f>G37*F37</f>
        <v>#N/A</v>
      </c>
      <c r="J37" s="10" t="s">
        <v>69</v>
      </c>
      <c r="K37" s="10">
        <v>0.83599999999999997</v>
      </c>
    </row>
    <row r="38" spans="1:12" ht="16" x14ac:dyDescent="0.2">
      <c r="A38" s="7">
        <f>'PE6'!A38</f>
        <v>0</v>
      </c>
      <c r="B38" s="7">
        <f>'PE6'!B38</f>
        <v>0</v>
      </c>
      <c r="C38" s="7">
        <f>'PE6'!C38</f>
        <v>0</v>
      </c>
      <c r="D38" s="7">
        <f>'PE6'!D38</f>
        <v>0</v>
      </c>
      <c r="E38" s="9"/>
      <c r="F38" s="9"/>
      <c r="G38" t="e">
        <f>'PE6'!G38</f>
        <v>#N/A</v>
      </c>
      <c r="H38" t="e">
        <f>G38*F38</f>
        <v>#N/A</v>
      </c>
      <c r="J38" s="10" t="s">
        <v>69</v>
      </c>
      <c r="K38" s="10">
        <v>0.83599999999999997</v>
      </c>
    </row>
    <row r="39" spans="1:12" ht="16" x14ac:dyDescent="0.2">
      <c r="A39" s="7">
        <f>'PE6'!A39</f>
        <v>0</v>
      </c>
      <c r="B39" s="7">
        <f>'PE6'!B39</f>
        <v>0</v>
      </c>
      <c r="C39" s="7">
        <f>'PE6'!C39</f>
        <v>0</v>
      </c>
      <c r="D39" s="7">
        <f>'PE6'!D39</f>
        <v>0</v>
      </c>
      <c r="E39" s="9"/>
      <c r="F39" s="9"/>
      <c r="G39" t="e">
        <f>'PE6'!G39</f>
        <v>#N/A</v>
      </c>
      <c r="H39" t="e">
        <f>G39*F39</f>
        <v>#N/A</v>
      </c>
      <c r="J39" s="10" t="s">
        <v>98</v>
      </c>
      <c r="K39" s="10">
        <v>0.85799999999999998</v>
      </c>
    </row>
    <row r="40" spans="1:12" ht="16" x14ac:dyDescent="0.2">
      <c r="A40" s="7">
        <f>'PE6'!A40</f>
        <v>0</v>
      </c>
      <c r="B40" s="7">
        <f>'PE6'!B40</f>
        <v>0</v>
      </c>
      <c r="C40" s="7">
        <f>'PE6'!C40</f>
        <v>0</v>
      </c>
      <c r="D40" s="7">
        <f>'PE6'!D40</f>
        <v>0</v>
      </c>
      <c r="E40" s="9"/>
      <c r="F40" s="9"/>
      <c r="G40" t="e">
        <f>'PE6'!G40</f>
        <v>#N/A</v>
      </c>
      <c r="H40" t="e">
        <f>G40*F40</f>
        <v>#N/A</v>
      </c>
      <c r="J40" s="10" t="s">
        <v>99</v>
      </c>
      <c r="K40" s="10">
        <v>0.877</v>
      </c>
    </row>
    <row r="41" spans="1:12" ht="16" x14ac:dyDescent="0.2">
      <c r="A41" s="7">
        <f>'PE6'!A41</f>
        <v>0</v>
      </c>
      <c r="B41" s="7">
        <f>'PE6'!B41</f>
        <v>0</v>
      </c>
      <c r="C41" s="7">
        <f>'PE6'!C41</f>
        <v>0</v>
      </c>
      <c r="D41" s="7">
        <f>'PE6'!D41</f>
        <v>0</v>
      </c>
      <c r="E41" s="9"/>
      <c r="F41" s="9"/>
      <c r="G41" t="e">
        <f>'PE6'!G41</f>
        <v>#N/A</v>
      </c>
      <c r="H41" t="e">
        <f>G41*F41</f>
        <v>#N/A</v>
      </c>
      <c r="J41" s="10" t="s">
        <v>100</v>
      </c>
      <c r="K41" s="10">
        <v>0.81399999999999995</v>
      </c>
    </row>
    <row r="42" spans="1:12" ht="16" x14ac:dyDescent="0.2">
      <c r="A42" s="7">
        <f>'PE6'!A42</f>
        <v>0</v>
      </c>
      <c r="B42" s="7">
        <f>'PE6'!B42</f>
        <v>0</v>
      </c>
      <c r="C42" s="7">
        <f>'PE6'!C42</f>
        <v>0</v>
      </c>
      <c r="D42" s="7">
        <f>'PE6'!D42</f>
        <v>0</v>
      </c>
      <c r="E42" s="9"/>
      <c r="F42" s="9"/>
      <c r="G42" t="e">
        <f>'PE6'!G42</f>
        <v>#N/A</v>
      </c>
      <c r="H42" t="e">
        <f>G42*F42</f>
        <v>#N/A</v>
      </c>
      <c r="J42" s="10" t="s">
        <v>75</v>
      </c>
      <c r="K42" s="10">
        <v>0.85</v>
      </c>
    </row>
    <row r="43" spans="1:12" ht="16" x14ac:dyDescent="0.2">
      <c r="A43" s="7">
        <f>'PE6'!A43</f>
        <v>0</v>
      </c>
      <c r="B43" s="7">
        <f>'PE6'!B43</f>
        <v>0</v>
      </c>
      <c r="C43" s="7">
        <f>'PE6'!C43</f>
        <v>0</v>
      </c>
      <c r="D43" s="7">
        <f>'PE6'!D43</f>
        <v>0</v>
      </c>
      <c r="E43" s="9"/>
      <c r="F43" s="9"/>
      <c r="G43" t="e">
        <f>'PE6'!G43</f>
        <v>#N/A</v>
      </c>
      <c r="H43" t="e">
        <f>G43*F43</f>
        <v>#N/A</v>
      </c>
      <c r="J43" s="10" t="s">
        <v>101</v>
      </c>
      <c r="K43" s="10">
        <v>0.86799999999999999</v>
      </c>
    </row>
    <row r="44" spans="1:12" ht="16" x14ac:dyDescent="0.2">
      <c r="A44" s="7">
        <f>'PE6'!A44</f>
        <v>0</v>
      </c>
      <c r="B44" s="7">
        <f>'PE6'!B44</f>
        <v>0</v>
      </c>
      <c r="C44" s="7">
        <f>'PE6'!C44</f>
        <v>0</v>
      </c>
      <c r="D44" s="7">
        <f>'PE6'!D44</f>
        <v>0</v>
      </c>
      <c r="E44" s="9"/>
      <c r="F44" s="9"/>
      <c r="G44" t="e">
        <f>'PE6'!G44</f>
        <v>#N/A</v>
      </c>
      <c r="H44" t="e">
        <f>G44*F44</f>
        <v>#N/A</v>
      </c>
      <c r="J44" s="10" t="s">
        <v>102</v>
      </c>
      <c r="K44" s="10">
        <v>0.878</v>
      </c>
    </row>
    <row r="45" spans="1:12" ht="16" x14ac:dyDescent="0.2">
      <c r="A45" s="7">
        <f>'PE6'!A45</f>
        <v>0</v>
      </c>
      <c r="B45" s="7">
        <f>'PE6'!B45</f>
        <v>0</v>
      </c>
      <c r="C45" s="7">
        <f>'PE6'!C45</f>
        <v>0</v>
      </c>
      <c r="D45" s="7">
        <f>'PE6'!D45</f>
        <v>0</v>
      </c>
      <c r="E45" s="9"/>
      <c r="F45" s="9"/>
      <c r="G45" t="e">
        <f>'PE6'!G45</f>
        <v>#N/A</v>
      </c>
      <c r="H45" t="e">
        <f>G45*F45</f>
        <v>#N/A</v>
      </c>
      <c r="J45" s="11" t="s">
        <v>103</v>
      </c>
      <c r="K45" s="10">
        <v>0.8</v>
      </c>
    </row>
    <row r="46" spans="1:12" ht="16" x14ac:dyDescent="0.2">
      <c r="A46" s="7">
        <f>'PE6'!A46</f>
        <v>0</v>
      </c>
      <c r="B46" s="7">
        <f>'PE6'!B46</f>
        <v>0</v>
      </c>
      <c r="C46" s="7">
        <f>'PE6'!C46</f>
        <v>0</v>
      </c>
      <c r="D46" s="7">
        <f>'PE6'!D46</f>
        <v>0</v>
      </c>
      <c r="E46" s="9"/>
      <c r="F46" s="9"/>
      <c r="G46" t="e">
        <f>'PE6'!G46</f>
        <v>#N/A</v>
      </c>
      <c r="H46" t="e">
        <f>G46*F46</f>
        <v>#N/A</v>
      </c>
      <c r="J46" s="10" t="s">
        <v>104</v>
      </c>
      <c r="K46" s="10">
        <v>0.81200000000000006</v>
      </c>
    </row>
    <row r="47" spans="1:12" ht="16" x14ac:dyDescent="0.2">
      <c r="A47" s="7">
        <f>'PE6'!A47</f>
        <v>0</v>
      </c>
      <c r="B47" s="7">
        <f>'PE6'!B47</f>
        <v>0</v>
      </c>
      <c r="C47" s="7">
        <f>'PE6'!C47</f>
        <v>0</v>
      </c>
      <c r="D47" s="7">
        <f>'PE6'!D47</f>
        <v>0</v>
      </c>
      <c r="E47" s="9"/>
      <c r="F47" s="9"/>
      <c r="G47" t="e">
        <f>'PE6'!G47</f>
        <v>#N/A</v>
      </c>
      <c r="H47" t="e">
        <f>G47*F47</f>
        <v>#N/A</v>
      </c>
      <c r="J47" s="10" t="s">
        <v>105</v>
      </c>
      <c r="K47" s="10">
        <v>1</v>
      </c>
    </row>
    <row r="48" spans="1:12" ht="16" x14ac:dyDescent="0.2">
      <c r="A48" s="7">
        <f>'PE6'!A48</f>
        <v>0</v>
      </c>
      <c r="B48" s="7">
        <f>'PE6'!B48</f>
        <v>0</v>
      </c>
      <c r="C48" s="7">
        <f>'PE6'!C48</f>
        <v>0</v>
      </c>
      <c r="D48" s="7">
        <f>'PE6'!D48</f>
        <v>0</v>
      </c>
      <c r="E48" s="9"/>
      <c r="F48" s="9"/>
      <c r="G48" t="e">
        <f>'PE6'!G48</f>
        <v>#N/A</v>
      </c>
      <c r="H48" t="e">
        <f>G48*F48</f>
        <v>#N/A</v>
      </c>
      <c r="J48" s="10" t="s">
        <v>106</v>
      </c>
      <c r="K48" s="10">
        <v>0.97799999999999998</v>
      </c>
    </row>
    <row r="49" spans="1:11" ht="16" x14ac:dyDescent="0.2">
      <c r="A49" s="7">
        <f>'PE6'!A49</f>
        <v>0</v>
      </c>
      <c r="B49" s="7">
        <f>'PE6'!B49</f>
        <v>0</v>
      </c>
      <c r="C49" s="7">
        <f>'PE6'!C49</f>
        <v>0</v>
      </c>
      <c r="D49" s="7">
        <f>'PE6'!D49</f>
        <v>0</v>
      </c>
      <c r="E49" s="9"/>
      <c r="F49" s="9"/>
      <c r="G49" t="e">
        <f>'PE6'!G49</f>
        <v>#N/A</v>
      </c>
      <c r="H49" t="e">
        <f>G49*F49</f>
        <v>#N/A</v>
      </c>
      <c r="J49" s="10" t="s">
        <v>107</v>
      </c>
      <c r="K49" s="10">
        <v>0.89900000000000002</v>
      </c>
    </row>
    <row r="50" spans="1:11" ht="16" x14ac:dyDescent="0.2">
      <c r="A50" s="7">
        <f>'PE6'!A50</f>
        <v>0</v>
      </c>
      <c r="B50" s="7">
        <f>'PE6'!B50</f>
        <v>0</v>
      </c>
      <c r="C50" s="7">
        <f>'PE6'!C50</f>
        <v>0</v>
      </c>
      <c r="D50" s="7">
        <f>'PE6'!D50</f>
        <v>0</v>
      </c>
      <c r="E50" s="9"/>
      <c r="F50" s="9"/>
      <c r="G50" t="e">
        <f>'PE6'!G50</f>
        <v>#N/A</v>
      </c>
      <c r="H50" t="e">
        <f>G50*F50</f>
        <v>#N/A</v>
      </c>
      <c r="J50" s="10" t="s">
        <v>108</v>
      </c>
      <c r="K50" s="10">
        <v>0.90600000000000003</v>
      </c>
    </row>
    <row r="51" spans="1:11" ht="16" x14ac:dyDescent="0.2">
      <c r="A51" s="7">
        <f>'PE6'!A51</f>
        <v>0</v>
      </c>
      <c r="B51" s="7">
        <f>'PE6'!B51</f>
        <v>0</v>
      </c>
      <c r="C51" s="7">
        <f>'PE6'!C51</f>
        <v>0</v>
      </c>
      <c r="D51" s="7">
        <f>'PE6'!D51</f>
        <v>0</v>
      </c>
      <c r="E51" s="9"/>
      <c r="F51" s="9"/>
      <c r="G51" t="e">
        <f>'PE6'!G51</f>
        <v>#N/A</v>
      </c>
      <c r="H51" t="e">
        <f>G51*F51</f>
        <v>#N/A</v>
      </c>
      <c r="J51" s="10" t="s">
        <v>109</v>
      </c>
      <c r="K51" s="10">
        <v>0.91600000000000004</v>
      </c>
    </row>
    <row r="52" spans="1:11" ht="16" x14ac:dyDescent="0.2">
      <c r="A52" s="7">
        <f>'PE6'!A52</f>
        <v>0</v>
      </c>
      <c r="B52" s="7">
        <f>'PE6'!B52</f>
        <v>0</v>
      </c>
      <c r="C52" s="7">
        <f>'PE6'!C52</f>
        <v>0</v>
      </c>
      <c r="D52" s="7">
        <f>'PE6'!D52</f>
        <v>0</v>
      </c>
      <c r="E52" s="9"/>
      <c r="F52" s="9"/>
      <c r="G52" t="e">
        <f>'PE6'!G52</f>
        <v>#N/A</v>
      </c>
      <c r="H52" t="e">
        <f>G52*F52</f>
        <v>#N/A</v>
      </c>
      <c r="J52" s="10" t="s">
        <v>110</v>
      </c>
      <c r="K52" s="10">
        <v>0.91700000000000004</v>
      </c>
    </row>
    <row r="53" spans="1:11" ht="16" x14ac:dyDescent="0.2">
      <c r="A53" s="7">
        <f>'PE6'!A53</f>
        <v>0</v>
      </c>
      <c r="B53" s="7">
        <f>'PE6'!B53</f>
        <v>0</v>
      </c>
      <c r="C53" s="7">
        <f>'PE6'!C53</f>
        <v>0</v>
      </c>
      <c r="D53" s="7">
        <f>'PE6'!D53</f>
        <v>0</v>
      </c>
      <c r="E53" s="9"/>
      <c r="F53" s="9"/>
      <c r="G53" t="e">
        <f>'PE6'!G53</f>
        <v>#N/A</v>
      </c>
      <c r="H53" t="e">
        <f>G53*F53</f>
        <v>#N/A</v>
      </c>
      <c r="J53" s="10" t="s">
        <v>111</v>
      </c>
      <c r="K53" s="10">
        <v>0.98</v>
      </c>
    </row>
    <row r="54" spans="1:11" ht="16" x14ac:dyDescent="0.2">
      <c r="A54" s="7">
        <f>'PE6'!A54</f>
        <v>0</v>
      </c>
      <c r="B54" s="7">
        <f>'PE6'!B54</f>
        <v>0</v>
      </c>
      <c r="C54" s="7">
        <f>'PE6'!C54</f>
        <v>0</v>
      </c>
      <c r="D54" s="7">
        <f>'PE6'!D54</f>
        <v>0</v>
      </c>
      <c r="E54" s="9"/>
      <c r="F54" s="9"/>
      <c r="G54" t="e">
        <f>'PE6'!G54</f>
        <v>#N/A</v>
      </c>
      <c r="H54" t="e">
        <f>G54*F54</f>
        <v>#N/A</v>
      </c>
      <c r="J54" s="10" t="s">
        <v>112</v>
      </c>
      <c r="K54" s="10">
        <v>0.93700000000000006</v>
      </c>
    </row>
    <row r="55" spans="1:11" x14ac:dyDescent="0.2">
      <c r="A55" s="7">
        <f>'PE6'!A55</f>
        <v>0</v>
      </c>
      <c r="B55" s="7">
        <f>'PE6'!B55</f>
        <v>0</v>
      </c>
      <c r="C55" s="7">
        <f>'PE6'!C55</f>
        <v>0</v>
      </c>
      <c r="D55" s="7">
        <f>'PE6'!D55</f>
        <v>0</v>
      </c>
      <c r="E55" s="9"/>
      <c r="F55" s="9"/>
      <c r="G55" t="e">
        <f>'PE6'!G55</f>
        <v>#N/A</v>
      </c>
      <c r="H55" t="e">
        <f>G55*F55</f>
        <v>#N/A</v>
      </c>
    </row>
    <row r="56" spans="1:11" x14ac:dyDescent="0.2">
      <c r="A56" s="7">
        <f>'PE6'!A56</f>
        <v>0</v>
      </c>
      <c r="B56" s="7">
        <f>'PE6'!B56</f>
        <v>0</v>
      </c>
      <c r="C56" s="7">
        <f>'PE6'!C56</f>
        <v>0</v>
      </c>
      <c r="D56" s="7">
        <f>'PE6'!D56</f>
        <v>0</v>
      </c>
      <c r="E56" s="9"/>
      <c r="F56" s="9"/>
      <c r="G56" t="e">
        <f>'PE6'!G56</f>
        <v>#N/A</v>
      </c>
      <c r="H56" t="e">
        <f>G56*F56</f>
        <v>#N/A</v>
      </c>
    </row>
    <row r="57" spans="1:11" x14ac:dyDescent="0.2">
      <c r="A57" s="7">
        <f>'PE6'!A57</f>
        <v>0</v>
      </c>
      <c r="B57" s="7">
        <f>'PE6'!B57</f>
        <v>0</v>
      </c>
      <c r="C57" s="7">
        <f>'PE6'!C57</f>
        <v>0</v>
      </c>
      <c r="D57" s="7">
        <f>'PE6'!D57</f>
        <v>0</v>
      </c>
      <c r="E57" s="9"/>
      <c r="F57" s="9"/>
      <c r="G57" t="e">
        <f>'PE6'!G57</f>
        <v>#N/A</v>
      </c>
      <c r="H57" t="e">
        <f>G57*F57</f>
        <v>#N/A</v>
      </c>
    </row>
    <row r="58" spans="1:11" x14ac:dyDescent="0.2">
      <c r="A58" s="7">
        <f>'PE6'!A58</f>
        <v>0</v>
      </c>
      <c r="B58" s="7">
        <f>'PE6'!B58</f>
        <v>0</v>
      </c>
      <c r="C58" s="7">
        <f>'PE6'!C58</f>
        <v>0</v>
      </c>
      <c r="D58" s="7">
        <f>'PE6'!D58</f>
        <v>0</v>
      </c>
      <c r="E58" s="9"/>
      <c r="F58" s="9"/>
      <c r="G58" t="e">
        <f>'PE6'!G58</f>
        <v>#N/A</v>
      </c>
      <c r="H58" t="e">
        <f>G58*F58</f>
        <v>#N/A</v>
      </c>
    </row>
    <row r="59" spans="1:11" x14ac:dyDescent="0.2">
      <c r="A59" s="7">
        <f>'PE6'!A59</f>
        <v>0</v>
      </c>
      <c r="B59" s="7">
        <f>'PE6'!B59</f>
        <v>0</v>
      </c>
      <c r="C59" s="7">
        <f>'PE6'!C59</f>
        <v>0</v>
      </c>
      <c r="D59" s="7">
        <f>'PE6'!D59</f>
        <v>0</v>
      </c>
      <c r="E59" s="9"/>
      <c r="F59" s="9"/>
      <c r="G59" t="e">
        <f>'PE6'!G59</f>
        <v>#N/A</v>
      </c>
      <c r="H59" t="e">
        <f>G59*F59</f>
        <v>#N/A</v>
      </c>
    </row>
    <row r="60" spans="1:11" x14ac:dyDescent="0.2">
      <c r="A60" s="7">
        <f>'PE6'!A60</f>
        <v>0</v>
      </c>
      <c r="B60" s="7">
        <f>'PE6'!B60</f>
        <v>0</v>
      </c>
      <c r="C60" s="7">
        <f>'PE6'!C60</f>
        <v>0</v>
      </c>
      <c r="D60" s="7">
        <f>'PE6'!D60</f>
        <v>0</v>
      </c>
      <c r="E60" s="9"/>
      <c r="F60" s="9"/>
      <c r="G60" t="e">
        <f>'PE6'!G60</f>
        <v>#N/A</v>
      </c>
      <c r="H60" t="e">
        <f>G60*F60</f>
        <v>#N/A</v>
      </c>
    </row>
    <row r="61" spans="1:11" x14ac:dyDescent="0.2">
      <c r="A61" s="7">
        <f>'PE6'!A61</f>
        <v>0</v>
      </c>
      <c r="B61" s="7">
        <f>'PE6'!B61</f>
        <v>0</v>
      </c>
      <c r="C61" s="7">
        <f>'PE6'!C61</f>
        <v>0</v>
      </c>
      <c r="D61" s="7">
        <f>'PE6'!D61</f>
        <v>0</v>
      </c>
      <c r="E61" s="9"/>
      <c r="F61" s="9"/>
      <c r="G61" t="e">
        <f>'PE6'!G61</f>
        <v>#N/A</v>
      </c>
      <c r="H61" t="e">
        <f>G61*F61</f>
        <v>#N/A</v>
      </c>
    </row>
    <row r="62" spans="1:11" x14ac:dyDescent="0.2">
      <c r="A62" s="7">
        <f>'PE6'!A62</f>
        <v>0</v>
      </c>
      <c r="B62" s="7">
        <f>'PE6'!B62</f>
        <v>0</v>
      </c>
      <c r="C62" s="7">
        <f>'PE6'!C62</f>
        <v>0</v>
      </c>
      <c r="D62" s="7">
        <f>'PE6'!D62</f>
        <v>0</v>
      </c>
      <c r="E62" s="9"/>
      <c r="F62" s="9"/>
      <c r="G62" t="e">
        <f>'PE6'!G62</f>
        <v>#N/A</v>
      </c>
      <c r="H62" t="e">
        <f>G62*F62</f>
        <v>#N/A</v>
      </c>
    </row>
    <row r="63" spans="1:11" x14ac:dyDescent="0.2">
      <c r="A63" s="7">
        <f>'PE6'!A63</f>
        <v>0</v>
      </c>
      <c r="B63" s="7">
        <f>'PE6'!B63</f>
        <v>0</v>
      </c>
      <c r="C63" s="7">
        <f>'PE6'!C63</f>
        <v>0</v>
      </c>
      <c r="D63" s="7">
        <f>'PE6'!D63</f>
        <v>0</v>
      </c>
      <c r="E63" s="9"/>
      <c r="F63" s="9"/>
      <c r="G63" t="e">
        <f>'PE6'!G63</f>
        <v>#N/A</v>
      </c>
      <c r="H63" t="e">
        <f>G63*F63</f>
        <v>#N/A</v>
      </c>
    </row>
    <row r="64" spans="1:11" x14ac:dyDescent="0.2">
      <c r="A64" s="7">
        <f>'PE6'!A64</f>
        <v>0</v>
      </c>
      <c r="B64" s="7">
        <f>'PE6'!B64</f>
        <v>0</v>
      </c>
      <c r="C64" s="7">
        <f>'PE6'!C64</f>
        <v>0</v>
      </c>
      <c r="D64" s="7">
        <f>'PE6'!D64</f>
        <v>0</v>
      </c>
      <c r="E64" s="9"/>
      <c r="F64" s="9"/>
      <c r="G64" t="e">
        <f>'PE6'!G64</f>
        <v>#N/A</v>
      </c>
      <c r="H64" t="e">
        <f>G64*F64</f>
        <v>#N/A</v>
      </c>
    </row>
    <row r="65" spans="1:8" x14ac:dyDescent="0.2">
      <c r="A65" s="7">
        <f>'PE6'!A65</f>
        <v>0</v>
      </c>
      <c r="B65" s="7">
        <f>'PE6'!B65</f>
        <v>0</v>
      </c>
      <c r="C65" s="7">
        <f>'PE6'!C65</f>
        <v>0</v>
      </c>
      <c r="D65" s="7">
        <f>'PE6'!D65</f>
        <v>0</v>
      </c>
      <c r="E65" s="9"/>
      <c r="F65" s="9"/>
      <c r="G65" t="e">
        <f>'PE6'!G65</f>
        <v>#N/A</v>
      </c>
      <c r="H65" t="e">
        <f>G65*F65</f>
        <v>#N/A</v>
      </c>
    </row>
    <row r="66" spans="1:8" x14ac:dyDescent="0.2">
      <c r="A66" s="7">
        <f>'PE6'!A66</f>
        <v>0</v>
      </c>
      <c r="B66" s="7">
        <f>'PE6'!B66</f>
        <v>0</v>
      </c>
      <c r="C66" s="7">
        <f>'PE6'!C66</f>
        <v>0</v>
      </c>
      <c r="D66" s="7">
        <f>'PE6'!D66</f>
        <v>0</v>
      </c>
      <c r="E66" s="9"/>
      <c r="F66" s="9"/>
      <c r="G66" t="e">
        <f>'PE6'!G66</f>
        <v>#N/A</v>
      </c>
      <c r="H66" t="e">
        <f>G66*F66</f>
        <v>#N/A</v>
      </c>
    </row>
    <row r="67" spans="1:8" x14ac:dyDescent="0.2">
      <c r="A67" s="7">
        <f>'PE6'!A67</f>
        <v>0</v>
      </c>
      <c r="B67" s="7">
        <f>'PE6'!B67</f>
        <v>0</v>
      </c>
      <c r="C67" s="7">
        <f>'PE6'!C67</f>
        <v>0</v>
      </c>
      <c r="D67" s="7">
        <f>'PE6'!D67</f>
        <v>0</v>
      </c>
      <c r="E67" s="9"/>
      <c r="F67" s="9"/>
      <c r="G67" t="e">
        <f>'PE6'!G67</f>
        <v>#N/A</v>
      </c>
      <c r="H67" t="e">
        <f>G67*F67</f>
        <v>#N/A</v>
      </c>
    </row>
    <row r="68" spans="1:8" x14ac:dyDescent="0.2">
      <c r="A68" s="7">
        <f>'PE6'!A68</f>
        <v>0</v>
      </c>
      <c r="B68" s="7">
        <f>'PE6'!B68</f>
        <v>0</v>
      </c>
      <c r="C68" s="7">
        <f>'PE6'!C68</f>
        <v>0</v>
      </c>
      <c r="D68" s="7">
        <f>'PE6'!D68</f>
        <v>0</v>
      </c>
      <c r="E68" s="9"/>
      <c r="F68" s="9"/>
      <c r="G68" t="e">
        <f>'PE6'!G68</f>
        <v>#N/A</v>
      </c>
      <c r="H68" t="e">
        <f>G68*F68</f>
        <v>#N/A</v>
      </c>
    </row>
    <row r="69" spans="1:8" x14ac:dyDescent="0.2">
      <c r="A69" s="7">
        <f>'PE6'!A69</f>
        <v>0</v>
      </c>
      <c r="B69" s="7">
        <f>'PE6'!B69</f>
        <v>0</v>
      </c>
      <c r="C69" s="7">
        <f>'PE6'!C69</f>
        <v>0</v>
      </c>
      <c r="D69" s="7">
        <f>'PE6'!D69</f>
        <v>0</v>
      </c>
      <c r="E69" s="9"/>
      <c r="F69" s="9"/>
      <c r="G69" t="e">
        <f>'PE6'!G69</f>
        <v>#N/A</v>
      </c>
      <c r="H69" t="e">
        <f>G69*F69</f>
        <v>#N/A</v>
      </c>
    </row>
    <row r="70" spans="1:8" x14ac:dyDescent="0.2">
      <c r="A70" s="7">
        <f>'PE6'!A70</f>
        <v>0</v>
      </c>
      <c r="B70" s="7">
        <f>'PE6'!B70</f>
        <v>0</v>
      </c>
      <c r="C70" s="7">
        <f>'PE6'!C70</f>
        <v>0</v>
      </c>
      <c r="D70" s="7">
        <f>'PE6'!D70</f>
        <v>0</v>
      </c>
      <c r="E70" s="9"/>
      <c r="F70" s="9"/>
      <c r="G70" t="e">
        <f>'PE6'!G70</f>
        <v>#N/A</v>
      </c>
      <c r="H70" t="e">
        <f>G70*F70</f>
        <v>#N/A</v>
      </c>
    </row>
    <row r="71" spans="1:8" x14ac:dyDescent="0.2">
      <c r="A71" s="7">
        <f>'PE6'!A71</f>
        <v>0</v>
      </c>
      <c r="B71" s="7">
        <f>'PE6'!B71</f>
        <v>0</v>
      </c>
      <c r="C71" s="7">
        <f>'PE6'!C71</f>
        <v>0</v>
      </c>
      <c r="D71" s="7">
        <f>'PE6'!D71</f>
        <v>0</v>
      </c>
      <c r="E71" s="9"/>
      <c r="F71" s="9"/>
      <c r="G71" t="e">
        <f>'PE6'!G71</f>
        <v>#N/A</v>
      </c>
      <c r="H71" t="e">
        <f>G71*F71</f>
        <v>#N/A</v>
      </c>
    </row>
    <row r="72" spans="1:8" x14ac:dyDescent="0.2">
      <c r="A72" s="7">
        <f>'PE6'!A72</f>
        <v>0</v>
      </c>
      <c r="B72" s="7">
        <f>'PE6'!B72</f>
        <v>0</v>
      </c>
      <c r="C72" s="7">
        <f>'PE6'!C72</f>
        <v>0</v>
      </c>
      <c r="D72" s="7">
        <f>'PE6'!D72</f>
        <v>0</v>
      </c>
      <c r="E72" s="9"/>
      <c r="F72" s="9"/>
      <c r="G72" t="e">
        <f>'PE6'!G72</f>
        <v>#N/A</v>
      </c>
      <c r="H72" t="e">
        <f>G72*F72</f>
        <v>#N/A</v>
      </c>
    </row>
    <row r="73" spans="1:8" x14ac:dyDescent="0.2">
      <c r="A73" s="7">
        <f>'PE6'!A73</f>
        <v>0</v>
      </c>
      <c r="B73" s="7">
        <f>'PE6'!B73</f>
        <v>0</v>
      </c>
      <c r="C73" s="7">
        <f>'PE6'!C73</f>
        <v>0</v>
      </c>
      <c r="D73" s="7">
        <f>'PE6'!D73</f>
        <v>0</v>
      </c>
      <c r="E73" s="9"/>
      <c r="F73" s="9"/>
      <c r="G73" t="e">
        <f>'PE6'!G73</f>
        <v>#N/A</v>
      </c>
      <c r="H73" t="e">
        <f>G73*F73</f>
        <v>#N/A</v>
      </c>
    </row>
    <row r="74" spans="1:8" x14ac:dyDescent="0.2">
      <c r="A74" s="7">
        <f>'PE6'!A74</f>
        <v>0</v>
      </c>
      <c r="B74" s="7">
        <f>'PE6'!B74</f>
        <v>0</v>
      </c>
      <c r="C74" s="7">
        <f>'PE6'!C74</f>
        <v>0</v>
      </c>
      <c r="D74" s="7">
        <f>'PE6'!D74</f>
        <v>0</v>
      </c>
      <c r="E74" s="9"/>
      <c r="F74" s="9"/>
      <c r="G74" t="e">
        <f>'PE6'!G74</f>
        <v>#N/A</v>
      </c>
      <c r="H74" t="e">
        <f>G74*F74</f>
        <v>#N/A</v>
      </c>
    </row>
    <row r="75" spans="1:8" x14ac:dyDescent="0.2">
      <c r="A75" s="7">
        <f>'PE6'!A75</f>
        <v>0</v>
      </c>
      <c r="B75" s="7">
        <f>'PE6'!B75</f>
        <v>0</v>
      </c>
      <c r="C75" s="7">
        <f>'PE6'!C75</f>
        <v>0</v>
      </c>
      <c r="D75" s="7">
        <f>'PE6'!D75</f>
        <v>0</v>
      </c>
      <c r="E75" s="9"/>
      <c r="F75" s="9"/>
      <c r="G75" t="e">
        <f>'PE6'!G75</f>
        <v>#N/A</v>
      </c>
      <c r="H75" t="e">
        <f>G75*F75</f>
        <v>#N/A</v>
      </c>
    </row>
    <row r="76" spans="1:8" x14ac:dyDescent="0.2">
      <c r="A76" s="7">
        <f>'PE6'!A76</f>
        <v>0</v>
      </c>
      <c r="B76" s="7">
        <f>'PE6'!B76</f>
        <v>0</v>
      </c>
      <c r="C76" s="7">
        <f>'PE6'!C76</f>
        <v>0</v>
      </c>
      <c r="D76" s="7">
        <f>'PE6'!D76</f>
        <v>0</v>
      </c>
      <c r="E76" s="9"/>
      <c r="F76" s="9"/>
      <c r="G76" t="e">
        <f>'PE6'!G76</f>
        <v>#N/A</v>
      </c>
      <c r="H76" t="e">
        <f>G76*F76</f>
        <v>#N/A</v>
      </c>
    </row>
    <row r="77" spans="1:8" x14ac:dyDescent="0.2">
      <c r="A77" s="7">
        <f>'PE6'!A77</f>
        <v>0</v>
      </c>
      <c r="B77" s="7">
        <f>'PE6'!B77</f>
        <v>0</v>
      </c>
      <c r="C77" s="7">
        <f>'PE6'!C77</f>
        <v>0</v>
      </c>
      <c r="D77" s="7">
        <f>'PE6'!D77</f>
        <v>0</v>
      </c>
      <c r="E77" s="9"/>
      <c r="F77" s="9"/>
      <c r="G77" t="e">
        <f>'PE6'!G77</f>
        <v>#N/A</v>
      </c>
      <c r="H77" t="e">
        <f>G77*F77</f>
        <v>#N/A</v>
      </c>
    </row>
    <row r="78" spans="1:8" x14ac:dyDescent="0.2">
      <c r="A78" s="7">
        <f>'PE6'!A78</f>
        <v>0</v>
      </c>
      <c r="B78" s="7">
        <f>'PE6'!B78</f>
        <v>0</v>
      </c>
      <c r="C78" s="7">
        <f>'PE6'!C78</f>
        <v>0</v>
      </c>
      <c r="D78" s="7">
        <f>'PE6'!D78</f>
        <v>0</v>
      </c>
      <c r="E78" s="9"/>
      <c r="F78" s="9"/>
      <c r="G78" t="e">
        <f>'PE6'!G78</f>
        <v>#N/A</v>
      </c>
      <c r="H78" t="e">
        <f>G78*F78</f>
        <v>#N/A</v>
      </c>
    </row>
    <row r="79" spans="1:8" x14ac:dyDescent="0.2">
      <c r="A79" s="7">
        <f>'PE6'!A79</f>
        <v>0</v>
      </c>
      <c r="B79" s="7">
        <f>'PE6'!B79</f>
        <v>0</v>
      </c>
      <c r="C79" s="7">
        <f>'PE6'!C79</f>
        <v>0</v>
      </c>
      <c r="D79" s="7">
        <f>'PE6'!D79</f>
        <v>0</v>
      </c>
      <c r="E79" s="9"/>
      <c r="F79" s="9"/>
      <c r="G79" t="e">
        <f>'PE6'!G79</f>
        <v>#N/A</v>
      </c>
      <c r="H79" t="e">
        <f>G79*F79</f>
        <v>#N/A</v>
      </c>
    </row>
    <row r="80" spans="1:8" x14ac:dyDescent="0.2">
      <c r="A80" s="7">
        <f>'PE6'!A80</f>
        <v>0</v>
      </c>
      <c r="B80" s="7">
        <f>'PE6'!B80</f>
        <v>0</v>
      </c>
      <c r="C80" s="7">
        <f>'PE6'!C80</f>
        <v>0</v>
      </c>
      <c r="D80" s="7">
        <f>'PE6'!D80</f>
        <v>0</v>
      </c>
      <c r="E80" s="9"/>
      <c r="F80" s="9"/>
      <c r="G80" t="e">
        <f>'PE6'!G80</f>
        <v>#N/A</v>
      </c>
      <c r="H80" t="e">
        <f>G80*F80</f>
        <v>#N/A</v>
      </c>
    </row>
    <row r="81" spans="1:8" x14ac:dyDescent="0.2">
      <c r="A81" s="7">
        <f>'PE6'!A81</f>
        <v>0</v>
      </c>
      <c r="B81" s="7">
        <f>'PE6'!B81</f>
        <v>0</v>
      </c>
      <c r="C81" s="7">
        <f>'PE6'!C81</f>
        <v>0</v>
      </c>
      <c r="D81" s="7">
        <f>'PE6'!D81</f>
        <v>0</v>
      </c>
      <c r="E81" s="9"/>
      <c r="F81" s="9"/>
      <c r="G81" t="e">
        <f>'PE6'!G81</f>
        <v>#N/A</v>
      </c>
      <c r="H81" t="e">
        <f>G81*F81</f>
        <v>#N/A</v>
      </c>
    </row>
    <row r="82" spans="1:8" x14ac:dyDescent="0.2">
      <c r="A82" s="7">
        <f>'PE6'!A82</f>
        <v>0</v>
      </c>
      <c r="B82" s="7">
        <f>'PE6'!B82</f>
        <v>0</v>
      </c>
      <c r="C82" s="7">
        <f>'PE6'!C82</f>
        <v>0</v>
      </c>
      <c r="D82" s="7">
        <f>'PE6'!D82</f>
        <v>0</v>
      </c>
      <c r="E82" s="9"/>
      <c r="F82" s="9"/>
      <c r="G82" t="e">
        <f>'PE6'!G82</f>
        <v>#N/A</v>
      </c>
      <c r="H82" t="e">
        <f>G82*F82</f>
        <v>#N/A</v>
      </c>
    </row>
    <row r="83" spans="1:8" x14ac:dyDescent="0.2">
      <c r="A83" s="7">
        <f>'PE6'!A83</f>
        <v>0</v>
      </c>
      <c r="B83" s="7">
        <f>'PE6'!B83</f>
        <v>0</v>
      </c>
      <c r="C83" s="7">
        <f>'PE6'!C83</f>
        <v>0</v>
      </c>
      <c r="D83" s="7">
        <f>'PE6'!D83</f>
        <v>0</v>
      </c>
      <c r="E83" s="9"/>
      <c r="F83" s="9"/>
      <c r="G83" t="e">
        <f>'PE6'!G83</f>
        <v>#N/A</v>
      </c>
      <c r="H83" t="e">
        <f>G83*F83</f>
        <v>#N/A</v>
      </c>
    </row>
    <row r="84" spans="1:8" x14ac:dyDescent="0.2">
      <c r="A84" s="7">
        <f>'PE6'!A84</f>
        <v>0</v>
      </c>
      <c r="B84" s="7">
        <f>'PE6'!B84</f>
        <v>0</v>
      </c>
      <c r="C84" s="7">
        <f>'PE6'!C84</f>
        <v>0</v>
      </c>
      <c r="D84" s="7">
        <f>'PE6'!D84</f>
        <v>0</v>
      </c>
      <c r="E84" s="9"/>
      <c r="F84" s="9"/>
      <c r="G84" t="e">
        <f>'PE6'!G84</f>
        <v>#N/A</v>
      </c>
      <c r="H84" t="e">
        <f>G84*F84</f>
        <v>#N/A</v>
      </c>
    </row>
    <row r="85" spans="1:8" x14ac:dyDescent="0.2">
      <c r="A85" s="7">
        <f>'PE6'!A85</f>
        <v>0</v>
      </c>
      <c r="B85" s="7">
        <f>'PE6'!B85</f>
        <v>0</v>
      </c>
      <c r="C85" s="7">
        <f>'PE6'!C85</f>
        <v>0</v>
      </c>
      <c r="D85" s="7">
        <f>'PE6'!D85</f>
        <v>0</v>
      </c>
      <c r="E85" s="9"/>
      <c r="F85" s="9"/>
      <c r="G85" t="e">
        <f>'PE6'!G85</f>
        <v>#N/A</v>
      </c>
      <c r="H85" t="e">
        <f>G85*F85</f>
        <v>#N/A</v>
      </c>
    </row>
    <row r="86" spans="1:8" x14ac:dyDescent="0.2">
      <c r="A86" s="7">
        <f>'PE6'!A86</f>
        <v>0</v>
      </c>
      <c r="B86" s="7">
        <f>'PE6'!B86</f>
        <v>0</v>
      </c>
      <c r="C86" s="7">
        <f>'PE6'!C86</f>
        <v>0</v>
      </c>
      <c r="D86" s="7">
        <f>'PE6'!D86</f>
        <v>0</v>
      </c>
      <c r="E86" s="9"/>
      <c r="F86" s="9"/>
      <c r="G86" t="e">
        <f>'PE6'!G86</f>
        <v>#N/A</v>
      </c>
      <c r="H86" t="e">
        <f>G86*F86</f>
        <v>#N/A</v>
      </c>
    </row>
    <row r="87" spans="1:8" x14ac:dyDescent="0.2">
      <c r="A87" s="7">
        <f>'PE6'!A87</f>
        <v>0</v>
      </c>
      <c r="B87" s="7">
        <f>'PE6'!B87</f>
        <v>0</v>
      </c>
      <c r="C87" s="7">
        <f>'PE6'!C87</f>
        <v>0</v>
      </c>
      <c r="D87" s="7">
        <f>'PE6'!D87</f>
        <v>0</v>
      </c>
      <c r="E87" s="9"/>
      <c r="F87" s="9"/>
      <c r="G87" t="e">
        <f>'PE6'!G87</f>
        <v>#N/A</v>
      </c>
      <c r="H87" t="e">
        <f>G87*F87</f>
        <v>#N/A</v>
      </c>
    </row>
    <row r="88" spans="1:8" x14ac:dyDescent="0.2">
      <c r="A88" s="7">
        <f>'PE6'!A88</f>
        <v>0</v>
      </c>
      <c r="B88" s="7">
        <f>'PE6'!B88</f>
        <v>0</v>
      </c>
      <c r="C88" s="7">
        <f>'PE6'!C88</f>
        <v>0</v>
      </c>
      <c r="D88" s="7">
        <f>'PE6'!D88</f>
        <v>0</v>
      </c>
      <c r="E88" s="9"/>
      <c r="F88" s="9"/>
      <c r="G88" t="e">
        <f>'PE6'!G88</f>
        <v>#N/A</v>
      </c>
      <c r="H88" t="e">
        <f>G88*F88</f>
        <v>#N/A</v>
      </c>
    </row>
    <row r="89" spans="1:8" x14ac:dyDescent="0.2">
      <c r="A89" s="7">
        <f>'PE6'!A89</f>
        <v>0</v>
      </c>
      <c r="B89" s="7">
        <f>'PE6'!B89</f>
        <v>0</v>
      </c>
      <c r="C89" s="7">
        <f>'PE6'!C89</f>
        <v>0</v>
      </c>
      <c r="D89" s="7">
        <f>'PE6'!D89</f>
        <v>0</v>
      </c>
      <c r="E89" s="9"/>
      <c r="F89" s="9"/>
      <c r="G89" t="e">
        <f>'PE6'!G89</f>
        <v>#N/A</v>
      </c>
      <c r="H89" t="e">
        <f>G89*F89</f>
        <v>#N/A</v>
      </c>
    </row>
    <row r="90" spans="1:8" x14ac:dyDescent="0.2">
      <c r="A90" s="7">
        <f>'PE6'!A90</f>
        <v>0</v>
      </c>
      <c r="B90" s="7">
        <f>'PE6'!B90</f>
        <v>0</v>
      </c>
      <c r="C90" s="7">
        <f>'PE6'!C90</f>
        <v>0</v>
      </c>
      <c r="D90" s="7">
        <f>'PE6'!D90</f>
        <v>0</v>
      </c>
      <c r="E90" s="9"/>
      <c r="F90" s="9"/>
      <c r="G90" t="e">
        <f>'PE6'!G90</f>
        <v>#N/A</v>
      </c>
      <c r="H90" t="e">
        <f>G90*F90</f>
        <v>#N/A</v>
      </c>
    </row>
    <row r="91" spans="1:8" x14ac:dyDescent="0.2">
      <c r="A91" s="7">
        <f>'PE6'!A91</f>
        <v>0</v>
      </c>
      <c r="B91" s="7">
        <f>'PE6'!B91</f>
        <v>0</v>
      </c>
      <c r="C91" s="7">
        <f>'PE6'!C91</f>
        <v>0</v>
      </c>
      <c r="D91" s="7">
        <f>'PE6'!D91</f>
        <v>0</v>
      </c>
      <c r="E91" s="9"/>
      <c r="F91" s="9"/>
      <c r="G91" t="e">
        <f>'PE6'!G91</f>
        <v>#N/A</v>
      </c>
      <c r="H91" t="e">
        <f>G91*F91</f>
        <v>#N/A</v>
      </c>
    </row>
    <row r="92" spans="1:8" x14ac:dyDescent="0.2">
      <c r="A92" s="7">
        <f>'PE6'!A92</f>
        <v>0</v>
      </c>
      <c r="B92" s="7">
        <f>'PE6'!B92</f>
        <v>0</v>
      </c>
      <c r="C92" s="7">
        <f>'PE6'!C92</f>
        <v>0</v>
      </c>
      <c r="D92" s="7">
        <f>'PE6'!D92</f>
        <v>0</v>
      </c>
      <c r="E92" s="9"/>
      <c r="F92" s="9"/>
      <c r="G92" t="e">
        <f>'PE6'!G92</f>
        <v>#N/A</v>
      </c>
      <c r="H92" t="e">
        <f>G92*F92</f>
        <v>#N/A</v>
      </c>
    </row>
    <row r="93" spans="1:8" x14ac:dyDescent="0.2">
      <c r="A93" s="7">
        <f>'PE6'!A93</f>
        <v>0</v>
      </c>
      <c r="B93" s="7">
        <f>'PE6'!B93</f>
        <v>0</v>
      </c>
      <c r="C93" s="7">
        <f>'PE6'!C93</f>
        <v>0</v>
      </c>
      <c r="D93" s="7">
        <f>'PE6'!D93</f>
        <v>0</v>
      </c>
      <c r="E93" s="9"/>
      <c r="F93" s="9"/>
      <c r="G93" t="e">
        <f>'PE6'!G93</f>
        <v>#N/A</v>
      </c>
      <c r="H93" t="e">
        <f>G93*F93</f>
        <v>#N/A</v>
      </c>
    </row>
    <row r="94" spans="1:8" x14ac:dyDescent="0.2">
      <c r="A94" s="7">
        <f>'PE6'!A94</f>
        <v>0</v>
      </c>
      <c r="B94" s="7">
        <f>'PE6'!B94</f>
        <v>0</v>
      </c>
      <c r="C94" s="7">
        <f>'PE6'!C94</f>
        <v>0</v>
      </c>
      <c r="D94" s="7">
        <f>'PE6'!D94</f>
        <v>0</v>
      </c>
      <c r="E94" s="9"/>
      <c r="F94" s="9"/>
      <c r="G94" t="e">
        <f>'PE6'!G94</f>
        <v>#N/A</v>
      </c>
      <c r="H94" t="e">
        <f>G94*F94</f>
        <v>#N/A</v>
      </c>
    </row>
    <row r="95" spans="1:8" x14ac:dyDescent="0.2">
      <c r="A95" s="7">
        <f>'PE6'!A95</f>
        <v>0</v>
      </c>
      <c r="B95" s="7">
        <f>'PE6'!B95</f>
        <v>0</v>
      </c>
      <c r="C95" s="7">
        <f>'PE6'!C95</f>
        <v>0</v>
      </c>
      <c r="D95" s="7">
        <f>'PE6'!D95</f>
        <v>0</v>
      </c>
      <c r="E95" s="9"/>
      <c r="F95" s="9"/>
      <c r="G95" t="e">
        <f>'PE6'!G95</f>
        <v>#N/A</v>
      </c>
      <c r="H95" t="e">
        <f>G95*F95</f>
        <v>#N/A</v>
      </c>
    </row>
    <row r="96" spans="1:8" x14ac:dyDescent="0.2">
      <c r="A96" s="7">
        <f>'PE6'!A96</f>
        <v>0</v>
      </c>
      <c r="B96" s="7">
        <f>'PE6'!B96</f>
        <v>0</v>
      </c>
      <c r="C96" s="7">
        <f>'PE6'!C96</f>
        <v>0</v>
      </c>
      <c r="D96" s="7">
        <f>'PE6'!D96</f>
        <v>0</v>
      </c>
      <c r="E96" s="9"/>
      <c r="F96" s="9"/>
      <c r="G96" t="e">
        <f>'PE6'!G96</f>
        <v>#N/A</v>
      </c>
      <c r="H96" t="e">
        <f>G96*F96</f>
        <v>#N/A</v>
      </c>
    </row>
    <row r="97" spans="1:8" x14ac:dyDescent="0.2">
      <c r="A97" s="7">
        <f>'PE6'!A97</f>
        <v>0</v>
      </c>
      <c r="B97" s="7">
        <f>'PE6'!B97</f>
        <v>0</v>
      </c>
      <c r="C97" s="7">
        <f>'PE6'!C97</f>
        <v>0</v>
      </c>
      <c r="D97" s="7">
        <f>'PE6'!D97</f>
        <v>0</v>
      </c>
      <c r="E97" s="9"/>
      <c r="F97" s="9"/>
      <c r="G97" t="e">
        <f>'PE6'!G97</f>
        <v>#N/A</v>
      </c>
      <c r="H97" t="e">
        <f>G97*F97</f>
        <v>#N/A</v>
      </c>
    </row>
    <row r="98" spans="1:8" x14ac:dyDescent="0.2">
      <c r="A98" s="7">
        <f>'PE6'!A98</f>
        <v>0</v>
      </c>
      <c r="B98" s="7">
        <f>'PE6'!B98</f>
        <v>0</v>
      </c>
      <c r="C98" s="7">
        <f>'PE6'!C98</f>
        <v>0</v>
      </c>
      <c r="D98" s="7">
        <f>'PE6'!D98</f>
        <v>0</v>
      </c>
      <c r="E98" s="9"/>
      <c r="F98" s="9"/>
      <c r="G98" t="e">
        <f>'PE6'!G98</f>
        <v>#N/A</v>
      </c>
      <c r="H98" t="e">
        <f>G98*F98</f>
        <v>#N/A</v>
      </c>
    </row>
    <row r="99" spans="1:8" x14ac:dyDescent="0.2">
      <c r="A99" s="7">
        <f>'PE6'!A99</f>
        <v>0</v>
      </c>
      <c r="B99" s="7">
        <f>'PE6'!B99</f>
        <v>0</v>
      </c>
      <c r="C99" s="7">
        <f>'PE6'!C99</f>
        <v>0</v>
      </c>
      <c r="D99" s="7">
        <f>'PE6'!D99</f>
        <v>0</v>
      </c>
      <c r="E99" s="9"/>
      <c r="F99" s="9"/>
      <c r="G99" t="e">
        <f>'PE6'!G99</f>
        <v>#N/A</v>
      </c>
      <c r="H99" t="e">
        <f>G99*F99</f>
        <v>#N/A</v>
      </c>
    </row>
    <row r="100" spans="1:8" x14ac:dyDescent="0.2">
      <c r="A100" s="7">
        <f>'PE6'!A100</f>
        <v>0</v>
      </c>
      <c r="B100" s="7">
        <f>'PE6'!B100</f>
        <v>0</v>
      </c>
      <c r="C100" s="7">
        <f>'PE6'!C100</f>
        <v>0</v>
      </c>
      <c r="D100" s="7">
        <f>'PE6'!D100</f>
        <v>0</v>
      </c>
      <c r="E100" s="9"/>
      <c r="F100" s="9"/>
      <c r="G100" t="e">
        <f>'PE6'!G100</f>
        <v>#N/A</v>
      </c>
      <c r="H100" t="e">
        <f>G100*F100</f>
        <v>#N/A</v>
      </c>
    </row>
  </sheetData>
  <autoFilter ref="A1:H100" xr:uid="{00000000-0009-0000-0000-000002000000}"/>
  <sortState xmlns:xlrd2="http://schemas.microsoft.com/office/spreadsheetml/2017/richdata2" ref="A2:L102">
    <sortCondition ref="L1:L102"/>
  </sortState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924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Results</vt:lpstr>
      <vt:lpstr>PE6</vt:lpstr>
      <vt:lpstr>PE7</vt:lpstr>
      <vt:lpstr>'PE6'!_FilterDatabase</vt:lpstr>
      <vt:lpstr>'PE7'!_FilterDatabase</vt:lpstr>
      <vt:lpstr>Results!_FilterDatabase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worsc</dc:creator>
  <cp:lastModifiedBy>Spitsnaugle, Joel</cp:lastModifiedBy>
  <cp:revision>59</cp:revision>
  <cp:lastPrinted>2023-07-23T19:01:18Z</cp:lastPrinted>
  <dcterms:created xsi:type="dcterms:W3CDTF">2023-07-20T22:50:12Z</dcterms:created>
  <dcterms:modified xsi:type="dcterms:W3CDTF">2025-09-29T13:43:11Z</dcterms:modified>
  <dc:language>en-US</dc:language>
</cp:coreProperties>
</file>